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2.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hhsgov-my.sharepoint.com/personal/david_williford_hhs_gov/Documents/Desktop/WORKFILES/GRANTS DATA STANDARDS/Lifecycle Areas/NOFO/Releases/Updated Draft/"/>
    </mc:Choice>
  </mc:AlternateContent>
  <xr:revisionPtr revIDLastSave="32" documentId="8_{94A3A7B6-B82C-4443-AEB8-A8D182676588}" xr6:coauthVersionLast="47" xr6:coauthVersionMax="47" xr10:uidLastSave="{FC391786-4D5E-45CE-8239-5AAF21A51CF7}"/>
  <bookViews>
    <workbookView xWindow="12780" yWindow="75" windowWidth="26010" windowHeight="20985" tabRatio="774" activeTab="1" xr2:uid="{00000000-000D-0000-FFFF-FFFF00000000}"/>
  </bookViews>
  <sheets>
    <sheet name="Background" sheetId="5" r:id="rId1"/>
    <sheet name="Change Log" sheetId="28" r:id="rId2"/>
    <sheet name="(SDE) Legend &amp; Principles" sheetId="15" r:id="rId3"/>
    <sheet name="(SDE) CDM" sheetId="32" r:id="rId4"/>
    <sheet name="(SDE) Data Element List" sheetId="7" r:id="rId5"/>
    <sheet name="(IC) Legend &amp; Principles" sheetId="11" r:id="rId6"/>
    <sheet name="(IC) Assistance Listing" sheetId="10" r:id="rId7"/>
    <sheet name="(IC) NOFO" sheetId="26" r:id="rId8"/>
    <sheet name="WIP (IC) Common Application" sheetId="25" state="hidden" r:id="rId9"/>
    <sheet name="(DV) Assistance Type" sheetId="18" r:id="rId10"/>
    <sheet name="(DV) Assistance Attribute" sheetId="24" r:id="rId11"/>
    <sheet name="(DV) Entity Types" sheetId="21" r:id="rId12"/>
    <sheet name="(DV) Entity Attributes" sheetId="22" r:id="rId13"/>
    <sheet name="(DV) Use of Assistance" sheetId="23" r:id="rId14"/>
    <sheet name="(SDE) References" sheetId="12" r:id="rId15"/>
  </sheets>
  <definedNames>
    <definedName name="_xlnm._FilterDatabase" localSheetId="11" hidden="1">'(DV) Entity Types'!$A$8:$E$79</definedName>
    <definedName name="_xlnm._FilterDatabase" localSheetId="6" hidden="1">'(IC) Assistance Listing'!$A$7:$S$220</definedName>
    <definedName name="_xlnm._FilterDatabase" localSheetId="7" hidden="1">'(IC) NOFO'!$A$7:$T$235</definedName>
    <definedName name="_xlnm._FilterDatabase" localSheetId="4" hidden="1">'(SDE) Data Element List'!$B$2:$O$155</definedName>
    <definedName name="_xlnm._FilterDatabase" localSheetId="1" hidden="1">'Change Log'!$A$2:$E$119</definedName>
    <definedName name="_Remove" localSheetId="0">#REF!</definedName>
    <definedName name="_Remove">#REF!</definedName>
    <definedName name="Act_Names">#REF!</definedName>
    <definedName name="Analysis">#REF!</definedName>
    <definedName name="awfawef">#REF!</definedName>
    <definedName name="awfawefawef">#REF!</definedName>
    <definedName name="awfeawefawef">#REF!</definedName>
    <definedName name="Capabilities">#REF!</definedName>
    <definedName name="capabilities2">#REF!</definedName>
    <definedName name="CapabilitiesActionType">#REF!</definedName>
    <definedName name="CapabilityIDs_nr">#REF!</definedName>
    <definedName name="GRMDE">#REF!</definedName>
    <definedName name="hh" localSheetId="0">#REF!</definedName>
    <definedName name="hh">#REF!</definedName>
    <definedName name="LookupByCapRef">#REF!</definedName>
    <definedName name="Service_Activity_ID_Names" comment="Used to validate entries in Compliance Checks tab">#REF!</definedName>
    <definedName name="ServiceActivities">#REF!</definedName>
    <definedName name="Source">#REF!</definedName>
    <definedName name="Source2">#REF!</definedName>
    <definedName name="SourceType">#REF!</definedName>
    <definedName name="SourceType2">#REF!</definedName>
    <definedName name="TEMP" localSheetId="0">#REF!</definedName>
    <definedName name="TEMP">#REF!</definedName>
    <definedName name="tes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46" i="26" l="1"/>
  <c r="G33" i="10"/>
  <c r="L150" i="26"/>
  <c r="M150" i="26"/>
  <c r="N150" i="26"/>
  <c r="O150" i="26"/>
  <c r="P150" i="26"/>
  <c r="Q150" i="26"/>
  <c r="R150" i="26"/>
  <c r="S150" i="26"/>
  <c r="L151" i="26"/>
  <c r="M151" i="26"/>
  <c r="N151" i="26"/>
  <c r="O151" i="26"/>
  <c r="P151" i="26"/>
  <c r="Q151" i="26"/>
  <c r="R151" i="26"/>
  <c r="S151" i="26"/>
  <c r="G150" i="26"/>
  <c r="G151" i="26"/>
  <c r="G71" i="26" l="1"/>
  <c r="L126" i="26" l="1"/>
  <c r="M126" i="26"/>
  <c r="N126" i="26"/>
  <c r="O126" i="26"/>
  <c r="P126" i="26"/>
  <c r="Q126" i="26"/>
  <c r="R126" i="26"/>
  <c r="S126" i="26"/>
  <c r="L127" i="26"/>
  <c r="M127" i="26"/>
  <c r="N127" i="26"/>
  <c r="O127" i="26"/>
  <c r="P127" i="26"/>
  <c r="Q127" i="26"/>
  <c r="R127" i="26"/>
  <c r="S127" i="26"/>
  <c r="G126" i="26"/>
  <c r="G127" i="26"/>
  <c r="G125" i="26"/>
  <c r="O10" i="10"/>
  <c r="S128" i="26"/>
  <c r="R128" i="26"/>
  <c r="Q128" i="26"/>
  <c r="P128" i="26"/>
  <c r="O128" i="26"/>
  <c r="N128" i="26"/>
  <c r="M128" i="26"/>
  <c r="L128" i="26"/>
  <c r="S125" i="26"/>
  <c r="R125" i="26"/>
  <c r="P125" i="26"/>
  <c r="O125" i="26"/>
  <c r="N125" i="26"/>
  <c r="M125" i="26"/>
  <c r="L125" i="26"/>
  <c r="G128" i="26"/>
  <c r="G149" i="26"/>
  <c r="G148" i="26"/>
  <c r="S149" i="26"/>
  <c r="R149" i="26"/>
  <c r="Q149" i="26"/>
  <c r="P149" i="26"/>
  <c r="O149" i="26"/>
  <c r="N149" i="26"/>
  <c r="M149" i="26"/>
  <c r="L149" i="26"/>
  <c r="S148" i="26"/>
  <c r="R148" i="26"/>
  <c r="Q148" i="26"/>
  <c r="P148" i="26"/>
  <c r="O148" i="26"/>
  <c r="N148" i="26"/>
  <c r="M148" i="26"/>
  <c r="L148" i="26"/>
  <c r="L98" i="26"/>
  <c r="M98" i="26"/>
  <c r="N98" i="26"/>
  <c r="O98" i="26"/>
  <c r="P98" i="26"/>
  <c r="Q98" i="26"/>
  <c r="R98" i="26"/>
  <c r="S98" i="26"/>
  <c r="G98" i="26"/>
  <c r="L40" i="26"/>
  <c r="M40" i="26"/>
  <c r="N40" i="26"/>
  <c r="O40" i="26"/>
  <c r="P40" i="26"/>
  <c r="Q40" i="26"/>
  <c r="R40" i="26"/>
  <c r="S40" i="26"/>
  <c r="G40" i="26"/>
  <c r="G230" i="26"/>
  <c r="L230" i="26"/>
  <c r="M230" i="26"/>
  <c r="N230" i="26"/>
  <c r="O230" i="26"/>
  <c r="P230" i="26"/>
  <c r="Q230" i="26"/>
  <c r="R230" i="26"/>
  <c r="S230" i="26"/>
  <c r="L224" i="26"/>
  <c r="M224" i="26"/>
  <c r="N224" i="26"/>
  <c r="O224" i="26"/>
  <c r="P224" i="26"/>
  <c r="Q224" i="26"/>
  <c r="R224" i="26"/>
  <c r="S224" i="26"/>
  <c r="G215" i="26"/>
  <c r="L215" i="26"/>
  <c r="M215" i="26"/>
  <c r="N215" i="26"/>
  <c r="O215" i="26"/>
  <c r="P215" i="26"/>
  <c r="Q215" i="26"/>
  <c r="R215" i="26"/>
  <c r="S215" i="26"/>
  <c r="G133" i="26"/>
  <c r="G134" i="26"/>
  <c r="L133" i="26"/>
  <c r="M133" i="26"/>
  <c r="N133" i="26"/>
  <c r="O133" i="26"/>
  <c r="P133" i="26"/>
  <c r="Q133" i="26"/>
  <c r="R133" i="26"/>
  <c r="S133" i="26"/>
  <c r="L134" i="26"/>
  <c r="M134" i="26"/>
  <c r="N134" i="26"/>
  <c r="O134" i="26"/>
  <c r="P134" i="26"/>
  <c r="Q134" i="26"/>
  <c r="R134" i="26"/>
  <c r="S134" i="26"/>
  <c r="L135" i="26"/>
  <c r="M135" i="26"/>
  <c r="N135" i="26"/>
  <c r="O135" i="26"/>
  <c r="P135" i="26"/>
  <c r="Q135" i="26"/>
  <c r="R135" i="26"/>
  <c r="S135" i="26"/>
  <c r="G135" i="26"/>
  <c r="G37" i="26"/>
  <c r="G33" i="26"/>
  <c r="L33" i="26"/>
  <c r="M33" i="26"/>
  <c r="N33" i="26"/>
  <c r="O33" i="26"/>
  <c r="P33" i="26"/>
  <c r="Q33" i="26"/>
  <c r="R33" i="26"/>
  <c r="S33" i="26"/>
  <c r="G199" i="26"/>
  <c r="L199" i="26"/>
  <c r="M199" i="26"/>
  <c r="N199" i="26"/>
  <c r="O199" i="26"/>
  <c r="P199" i="26"/>
  <c r="Q199" i="26"/>
  <c r="R199" i="26"/>
  <c r="S199" i="26"/>
  <c r="L222" i="26"/>
  <c r="M222" i="26"/>
  <c r="N222" i="26"/>
  <c r="O222" i="26"/>
  <c r="P222" i="26"/>
  <c r="Q222" i="26"/>
  <c r="R222" i="26"/>
  <c r="S222" i="26"/>
  <c r="L223" i="26"/>
  <c r="M223" i="26"/>
  <c r="N223" i="26"/>
  <c r="O223" i="26"/>
  <c r="P223" i="26"/>
  <c r="Q223" i="26"/>
  <c r="R223" i="26"/>
  <c r="S223" i="26"/>
  <c r="L225" i="26"/>
  <c r="M225" i="26"/>
  <c r="N225" i="26"/>
  <c r="O225" i="26"/>
  <c r="P225" i="26"/>
  <c r="Q225" i="26"/>
  <c r="R225" i="26"/>
  <c r="S225" i="26"/>
  <c r="S221" i="26"/>
  <c r="R221" i="26"/>
  <c r="Q221" i="26"/>
  <c r="P221" i="26"/>
  <c r="O221" i="26"/>
  <c r="N221" i="26"/>
  <c r="M221" i="26"/>
  <c r="L221" i="26"/>
  <c r="G221" i="26"/>
  <c r="L220" i="26"/>
  <c r="N220" i="26"/>
  <c r="O220" i="26"/>
  <c r="P220" i="26"/>
  <c r="Q220" i="26"/>
  <c r="R220" i="26"/>
  <c r="S220" i="26"/>
  <c r="L219" i="26"/>
  <c r="G220" i="26"/>
  <c r="L197" i="26"/>
  <c r="M197" i="26"/>
  <c r="N197" i="26"/>
  <c r="O197" i="26"/>
  <c r="P197" i="26"/>
  <c r="Q197" i="26"/>
  <c r="R197" i="26"/>
  <c r="S197" i="26"/>
  <c r="G197" i="26"/>
  <c r="S193" i="26"/>
  <c r="R193" i="26"/>
  <c r="Q193" i="26"/>
  <c r="P193" i="26"/>
  <c r="O193" i="26"/>
  <c r="N193" i="26"/>
  <c r="M193" i="26"/>
  <c r="L193" i="26"/>
  <c r="G193" i="26"/>
  <c r="L57" i="26"/>
  <c r="M57" i="26"/>
  <c r="N57" i="26"/>
  <c r="O57" i="26"/>
  <c r="P57" i="26"/>
  <c r="Q57" i="26"/>
  <c r="R57" i="26"/>
  <c r="S57" i="26"/>
  <c r="G57" i="26"/>
  <c r="L69" i="26"/>
  <c r="M69" i="26"/>
  <c r="N69" i="26"/>
  <c r="O69" i="26"/>
  <c r="P69" i="26"/>
  <c r="Q69" i="26"/>
  <c r="R69" i="26"/>
  <c r="S69" i="26"/>
  <c r="G69" i="26"/>
  <c r="L21" i="26"/>
  <c r="M21" i="26"/>
  <c r="N21" i="26"/>
  <c r="O21" i="26"/>
  <c r="P21" i="26"/>
  <c r="Q21" i="26"/>
  <c r="R21" i="26"/>
  <c r="S21" i="26"/>
  <c r="L22" i="26"/>
  <c r="M22" i="26"/>
  <c r="N22" i="26"/>
  <c r="O22" i="26"/>
  <c r="P22" i="26"/>
  <c r="Q22" i="26"/>
  <c r="R22" i="26"/>
  <c r="S22" i="26"/>
  <c r="G21" i="26"/>
  <c r="G22" i="26"/>
  <c r="L55" i="10"/>
  <c r="M55" i="10"/>
  <c r="N55" i="10"/>
  <c r="O55" i="10"/>
  <c r="P55" i="10"/>
  <c r="Q55" i="10"/>
  <c r="R55" i="10"/>
  <c r="G55" i="10"/>
  <c r="G149" i="10"/>
  <c r="L149" i="10"/>
  <c r="M149" i="10"/>
  <c r="N149" i="10"/>
  <c r="O149" i="10"/>
  <c r="P149" i="10"/>
  <c r="Q149" i="10"/>
  <c r="R149" i="10"/>
  <c r="G74" i="10"/>
  <c r="L159" i="10" l="1"/>
  <c r="M159" i="10"/>
  <c r="N159" i="10"/>
  <c r="O159" i="10"/>
  <c r="P159" i="10"/>
  <c r="Q159" i="10"/>
  <c r="R159" i="10"/>
  <c r="G159" i="10"/>
  <c r="L99" i="10" l="1"/>
  <c r="M99" i="10"/>
  <c r="N99" i="10"/>
  <c r="O99" i="10"/>
  <c r="P99" i="10"/>
  <c r="Q99" i="10"/>
  <c r="R99" i="10"/>
  <c r="L100" i="10"/>
  <c r="M100" i="10"/>
  <c r="N100" i="10"/>
  <c r="O100" i="10"/>
  <c r="P100" i="10"/>
  <c r="Q100" i="10"/>
  <c r="R100" i="10"/>
  <c r="L101" i="10"/>
  <c r="M101" i="10"/>
  <c r="N101" i="10"/>
  <c r="O101" i="10"/>
  <c r="P101" i="10"/>
  <c r="Q101" i="10"/>
  <c r="R101" i="10"/>
  <c r="L102" i="10"/>
  <c r="M102" i="10"/>
  <c r="N102" i="10"/>
  <c r="O102" i="10"/>
  <c r="P102" i="10"/>
  <c r="Q102" i="10"/>
  <c r="R102" i="10"/>
  <c r="L103" i="10"/>
  <c r="M103" i="10"/>
  <c r="N103" i="10"/>
  <c r="O103" i="10"/>
  <c r="P103" i="10"/>
  <c r="Q103" i="10"/>
  <c r="R103" i="10"/>
  <c r="L104" i="10"/>
  <c r="M104" i="10"/>
  <c r="N104" i="10"/>
  <c r="O104" i="10"/>
  <c r="P104" i="10"/>
  <c r="Q104" i="10"/>
  <c r="R104" i="10"/>
  <c r="G99" i="10"/>
  <c r="G100" i="10"/>
  <c r="G101" i="10"/>
  <c r="G102" i="10"/>
  <c r="G103" i="10"/>
  <c r="G104" i="10"/>
  <c r="L20" i="26"/>
  <c r="M20" i="26"/>
  <c r="N20" i="26"/>
  <c r="O20" i="26"/>
  <c r="P20" i="26"/>
  <c r="Q20" i="26"/>
  <c r="R20" i="26"/>
  <c r="S20" i="26"/>
  <c r="G20" i="26"/>
  <c r="L61" i="26"/>
  <c r="M61" i="26"/>
  <c r="N61" i="26"/>
  <c r="O61" i="26"/>
  <c r="P61" i="26"/>
  <c r="Q61" i="26"/>
  <c r="R61" i="26"/>
  <c r="S61" i="26"/>
  <c r="G61" i="26"/>
  <c r="L204" i="26"/>
  <c r="M204" i="26"/>
  <c r="N204" i="26"/>
  <c r="O204" i="26"/>
  <c r="P204" i="26"/>
  <c r="Q204" i="26"/>
  <c r="R204" i="26"/>
  <c r="S204" i="26"/>
  <c r="G204" i="26"/>
  <c r="L205" i="26"/>
  <c r="M205" i="26"/>
  <c r="N205" i="26"/>
  <c r="O205" i="26"/>
  <c r="P205" i="26"/>
  <c r="Q205" i="26"/>
  <c r="R205" i="26"/>
  <c r="S205" i="26"/>
  <c r="G205" i="26"/>
  <c r="L203" i="26"/>
  <c r="M203" i="26"/>
  <c r="N203" i="26"/>
  <c r="O203" i="26"/>
  <c r="P203" i="26"/>
  <c r="Q203" i="26"/>
  <c r="R203" i="26"/>
  <c r="S203" i="26"/>
  <c r="G203" i="26"/>
  <c r="S233" i="26"/>
  <c r="R233" i="26"/>
  <c r="Q233" i="26"/>
  <c r="P233" i="26"/>
  <c r="O233" i="26"/>
  <c r="N233" i="26"/>
  <c r="M233" i="26"/>
  <c r="L233" i="26"/>
  <c r="S232" i="26"/>
  <c r="R232" i="26"/>
  <c r="Q232" i="26"/>
  <c r="P232" i="26"/>
  <c r="O232" i="26"/>
  <c r="N232" i="26"/>
  <c r="M232" i="26"/>
  <c r="L232" i="26"/>
  <c r="G232" i="26"/>
  <c r="G233" i="26"/>
  <c r="S100" i="26"/>
  <c r="R100" i="26"/>
  <c r="Q100" i="26"/>
  <c r="P100" i="26"/>
  <c r="O100" i="26"/>
  <c r="N100" i="26"/>
  <c r="M100" i="26"/>
  <c r="L100" i="26"/>
  <c r="G100" i="26"/>
  <c r="S99" i="26"/>
  <c r="R99" i="26"/>
  <c r="Q99" i="26"/>
  <c r="P99" i="26"/>
  <c r="O99" i="26"/>
  <c r="N99" i="26"/>
  <c r="M99" i="26"/>
  <c r="L99" i="26"/>
  <c r="G99" i="26"/>
  <c r="L174" i="26"/>
  <c r="M174" i="26"/>
  <c r="N174" i="26"/>
  <c r="O174" i="26"/>
  <c r="P174" i="26"/>
  <c r="Q174" i="26"/>
  <c r="R174" i="26"/>
  <c r="S174" i="26"/>
  <c r="L175" i="26"/>
  <c r="M175" i="26"/>
  <c r="N175" i="26"/>
  <c r="O175" i="26"/>
  <c r="P175" i="26"/>
  <c r="Q175" i="26"/>
  <c r="R175" i="26"/>
  <c r="S175" i="26"/>
  <c r="G174" i="26"/>
  <c r="G175" i="26"/>
  <c r="S56" i="26"/>
  <c r="R56" i="26"/>
  <c r="Q56" i="26"/>
  <c r="P56" i="26"/>
  <c r="O56" i="26"/>
  <c r="N56" i="26"/>
  <c r="M56" i="26"/>
  <c r="L56" i="26"/>
  <c r="G56" i="26"/>
  <c r="S55" i="26"/>
  <c r="R55" i="26"/>
  <c r="Q55" i="26"/>
  <c r="P55" i="26"/>
  <c r="O55" i="26"/>
  <c r="N55" i="26"/>
  <c r="M55" i="26"/>
  <c r="L55" i="26"/>
  <c r="G55" i="26"/>
  <c r="L104" i="26"/>
  <c r="M104" i="26"/>
  <c r="N104" i="26"/>
  <c r="O104" i="26"/>
  <c r="P104" i="26"/>
  <c r="Q104" i="26"/>
  <c r="R104" i="26"/>
  <c r="S104" i="26"/>
  <c r="L105" i="26"/>
  <c r="M105" i="26"/>
  <c r="N105" i="26"/>
  <c r="O105" i="26"/>
  <c r="P105" i="26"/>
  <c r="Q105" i="26"/>
  <c r="R105" i="26"/>
  <c r="S105" i="26"/>
  <c r="G104" i="26"/>
  <c r="G105" i="26"/>
  <c r="L78" i="10"/>
  <c r="M78" i="10"/>
  <c r="N78" i="10"/>
  <c r="O78" i="10"/>
  <c r="P78" i="10"/>
  <c r="Q78" i="10"/>
  <c r="R78" i="10"/>
  <c r="L79" i="10"/>
  <c r="M79" i="10"/>
  <c r="N79" i="10"/>
  <c r="O79" i="10"/>
  <c r="P79" i="10"/>
  <c r="Q79" i="10"/>
  <c r="R79" i="10"/>
  <c r="G78" i="10"/>
  <c r="G79" i="10"/>
  <c r="S110" i="26"/>
  <c r="R110" i="26"/>
  <c r="Q110" i="26"/>
  <c r="P110" i="26"/>
  <c r="O110" i="26"/>
  <c r="N110" i="26"/>
  <c r="M110" i="26"/>
  <c r="L110" i="26"/>
  <c r="G110" i="26"/>
  <c r="S109" i="26"/>
  <c r="R109" i="26"/>
  <c r="Q109" i="26"/>
  <c r="P109" i="26"/>
  <c r="O109" i="26"/>
  <c r="N109" i="26"/>
  <c r="M109" i="26"/>
  <c r="L109" i="26"/>
  <c r="G109" i="26"/>
  <c r="S106" i="26"/>
  <c r="R106" i="26"/>
  <c r="Q106" i="26"/>
  <c r="P106" i="26"/>
  <c r="O106" i="26"/>
  <c r="N106" i="26"/>
  <c r="M106" i="26"/>
  <c r="L106" i="26"/>
  <c r="G106" i="26"/>
  <c r="T103" i="26"/>
  <c r="S103" i="26"/>
  <c r="R103" i="26"/>
  <c r="Q103" i="26"/>
  <c r="P103" i="26"/>
  <c r="O103" i="26"/>
  <c r="N103" i="26"/>
  <c r="M103" i="26"/>
  <c r="L103" i="26"/>
  <c r="G103" i="26"/>
  <c r="L80" i="10"/>
  <c r="M80" i="10"/>
  <c r="N80" i="10"/>
  <c r="O80" i="10"/>
  <c r="P80" i="10"/>
  <c r="Q80" i="10"/>
  <c r="R80" i="10"/>
  <c r="L81" i="10"/>
  <c r="M81" i="10"/>
  <c r="N81" i="10"/>
  <c r="O81" i="10"/>
  <c r="P81" i="10"/>
  <c r="Q81" i="10"/>
  <c r="R81" i="10"/>
  <c r="G80" i="10"/>
  <c r="L227" i="26"/>
  <c r="M227" i="26"/>
  <c r="N227" i="26"/>
  <c r="O227" i="26"/>
  <c r="P227" i="26"/>
  <c r="Q227" i="26"/>
  <c r="R227" i="26"/>
  <c r="S227" i="26"/>
  <c r="G227" i="26"/>
  <c r="L165" i="10"/>
  <c r="M165" i="10"/>
  <c r="N165" i="10"/>
  <c r="O165" i="10"/>
  <c r="P165" i="10"/>
  <c r="Q165" i="10"/>
  <c r="R165" i="10"/>
  <c r="G165" i="10"/>
  <c r="O35" i="10"/>
  <c r="N35" i="10"/>
  <c r="M35" i="10"/>
  <c r="G159" i="26" l="1"/>
  <c r="L159" i="26"/>
  <c r="M159" i="26"/>
  <c r="N159" i="26"/>
  <c r="O159" i="26"/>
  <c r="P159" i="26"/>
  <c r="Q159" i="26"/>
  <c r="R159" i="26"/>
  <c r="S159" i="26"/>
  <c r="G188" i="26"/>
  <c r="L188" i="26"/>
  <c r="M188" i="26"/>
  <c r="N188" i="26"/>
  <c r="O188" i="26"/>
  <c r="P188" i="26"/>
  <c r="Q188" i="26"/>
  <c r="R188" i="26"/>
  <c r="S188" i="26"/>
  <c r="G154" i="26"/>
  <c r="L154" i="26"/>
  <c r="M154" i="26"/>
  <c r="N154" i="26"/>
  <c r="O154" i="26"/>
  <c r="P154" i="26"/>
  <c r="Q154" i="26"/>
  <c r="R154" i="26"/>
  <c r="S154" i="26"/>
  <c r="G77" i="26"/>
  <c r="L77" i="26"/>
  <c r="M77" i="26"/>
  <c r="N77" i="26"/>
  <c r="O77" i="26"/>
  <c r="P77" i="26"/>
  <c r="Q77" i="26"/>
  <c r="R77" i="26"/>
  <c r="S77" i="26"/>
  <c r="G101" i="26" l="1"/>
  <c r="L101" i="26"/>
  <c r="M101" i="26"/>
  <c r="N101" i="26"/>
  <c r="O101" i="26"/>
  <c r="P101" i="26"/>
  <c r="Q101" i="26"/>
  <c r="R101" i="26"/>
  <c r="S101" i="26"/>
  <c r="G49" i="26" l="1"/>
  <c r="G29" i="26"/>
  <c r="P203" i="10"/>
  <c r="G129" i="26"/>
  <c r="P153" i="26"/>
  <c r="G146" i="10" l="1"/>
  <c r="R77" i="10"/>
  <c r="Q77" i="10"/>
  <c r="P77" i="10"/>
  <c r="O77" i="10"/>
  <c r="N77" i="10"/>
  <c r="M77" i="10"/>
  <c r="L77" i="10"/>
  <c r="G77" i="10"/>
  <c r="R85" i="10"/>
  <c r="Q85" i="10"/>
  <c r="P85" i="10"/>
  <c r="O85" i="10"/>
  <c r="N85" i="10"/>
  <c r="M85" i="10"/>
  <c r="L85" i="10"/>
  <c r="G85" i="10"/>
  <c r="G24" i="26"/>
  <c r="L24" i="26"/>
  <c r="M24" i="26"/>
  <c r="N24" i="26"/>
  <c r="O24" i="26"/>
  <c r="P24" i="26"/>
  <c r="Q24" i="26"/>
  <c r="R24" i="26"/>
  <c r="S24" i="26"/>
  <c r="G25" i="26"/>
  <c r="L25" i="26"/>
  <c r="M25" i="26"/>
  <c r="N25" i="26"/>
  <c r="O25" i="26"/>
  <c r="P25" i="26"/>
  <c r="Q25" i="26"/>
  <c r="R25" i="26"/>
  <c r="S25" i="26"/>
  <c r="G26" i="26"/>
  <c r="L26" i="26"/>
  <c r="M26" i="26"/>
  <c r="N26" i="26"/>
  <c r="O26" i="26"/>
  <c r="P26" i="26"/>
  <c r="Q26" i="26"/>
  <c r="R26" i="26"/>
  <c r="S26" i="26"/>
  <c r="G27" i="26"/>
  <c r="L27" i="26"/>
  <c r="M27" i="26"/>
  <c r="N27" i="26"/>
  <c r="O27" i="26"/>
  <c r="P27" i="26"/>
  <c r="Q27" i="26"/>
  <c r="R27" i="26"/>
  <c r="S27" i="26"/>
  <c r="G28" i="26"/>
  <c r="L28" i="26"/>
  <c r="M28" i="26"/>
  <c r="N28" i="26"/>
  <c r="O28" i="26"/>
  <c r="P28" i="26"/>
  <c r="Q28" i="26"/>
  <c r="R28" i="26"/>
  <c r="S28" i="26"/>
  <c r="L29" i="26"/>
  <c r="M29" i="26"/>
  <c r="N29" i="26"/>
  <c r="O29" i="26"/>
  <c r="P29" i="26"/>
  <c r="Q29" i="26"/>
  <c r="R29" i="26"/>
  <c r="S29" i="26"/>
  <c r="G30" i="26"/>
  <c r="L30" i="26"/>
  <c r="M30" i="26"/>
  <c r="N30" i="26"/>
  <c r="O30" i="26"/>
  <c r="P30" i="26"/>
  <c r="Q30" i="26"/>
  <c r="R30" i="26"/>
  <c r="S30" i="26"/>
  <c r="G31" i="26"/>
  <c r="L31" i="26"/>
  <c r="M31" i="26"/>
  <c r="N31" i="26"/>
  <c r="O31" i="26"/>
  <c r="P31" i="26"/>
  <c r="Q31" i="26"/>
  <c r="R31" i="26"/>
  <c r="S31" i="26"/>
  <c r="P209" i="26"/>
  <c r="G18" i="10" l="1"/>
  <c r="L18" i="10"/>
  <c r="M18" i="10"/>
  <c r="N18" i="10"/>
  <c r="O18" i="10"/>
  <c r="P18" i="10"/>
  <c r="Q18" i="10"/>
  <c r="R18" i="10"/>
  <c r="G20" i="10"/>
  <c r="L20" i="10"/>
  <c r="M20" i="10"/>
  <c r="N20" i="10"/>
  <c r="O20" i="10"/>
  <c r="P20" i="10"/>
  <c r="Q20" i="10"/>
  <c r="R20" i="10"/>
  <c r="L14" i="26"/>
  <c r="M14" i="26"/>
  <c r="N14" i="26"/>
  <c r="O14" i="26"/>
  <c r="P14" i="26"/>
  <c r="Q14" i="26"/>
  <c r="R14" i="26"/>
  <c r="S14" i="26"/>
  <c r="G14" i="26"/>
  <c r="G24" i="10"/>
  <c r="G102" i="26"/>
  <c r="G23" i="26"/>
  <c r="S80" i="26"/>
  <c r="R80" i="26"/>
  <c r="Q80" i="26"/>
  <c r="P80" i="26"/>
  <c r="O80" i="26"/>
  <c r="N80" i="26"/>
  <c r="M80" i="26"/>
  <c r="L80" i="26"/>
  <c r="G80" i="26"/>
  <c r="S71" i="26"/>
  <c r="R71" i="26"/>
  <c r="Q71" i="26"/>
  <c r="P71" i="26"/>
  <c r="O71" i="26"/>
  <c r="N71" i="26"/>
  <c r="M71" i="26"/>
  <c r="L71" i="26"/>
  <c r="S118" i="26"/>
  <c r="R118" i="26"/>
  <c r="Q118" i="26"/>
  <c r="P118" i="26"/>
  <c r="O118" i="26"/>
  <c r="N118" i="26"/>
  <c r="M118" i="26"/>
  <c r="L118" i="26"/>
  <c r="G118" i="26"/>
  <c r="S117" i="26"/>
  <c r="R117" i="26"/>
  <c r="Q117" i="26"/>
  <c r="P117" i="26"/>
  <c r="O117" i="26"/>
  <c r="N117" i="26"/>
  <c r="M117" i="26"/>
  <c r="L117" i="26"/>
  <c r="G117" i="26"/>
  <c r="S116" i="26"/>
  <c r="R116" i="26"/>
  <c r="Q116" i="26"/>
  <c r="P116" i="26"/>
  <c r="O116" i="26"/>
  <c r="N116" i="26"/>
  <c r="M116" i="26"/>
  <c r="L116" i="26"/>
  <c r="G116" i="26"/>
  <c r="S115" i="26"/>
  <c r="R115" i="26"/>
  <c r="Q115" i="26"/>
  <c r="P115" i="26"/>
  <c r="O115" i="26"/>
  <c r="N115" i="26"/>
  <c r="M115" i="26"/>
  <c r="L115" i="26"/>
  <c r="G115" i="26"/>
  <c r="S89" i="26"/>
  <c r="R89" i="26"/>
  <c r="Q89" i="26"/>
  <c r="P89" i="26"/>
  <c r="O89" i="26"/>
  <c r="N89" i="26"/>
  <c r="M89" i="26"/>
  <c r="L89" i="26"/>
  <c r="G89" i="26"/>
  <c r="S88" i="26"/>
  <c r="R88" i="26"/>
  <c r="Q88" i="26"/>
  <c r="P88" i="26"/>
  <c r="O88" i="26"/>
  <c r="N88" i="26"/>
  <c r="M88" i="26"/>
  <c r="L88" i="26"/>
  <c r="G88" i="26"/>
  <c r="S87" i="26"/>
  <c r="R87" i="26"/>
  <c r="Q87" i="26"/>
  <c r="P87" i="26"/>
  <c r="O87" i="26"/>
  <c r="N87" i="26"/>
  <c r="M87" i="26"/>
  <c r="L87" i="26"/>
  <c r="G87" i="26"/>
  <c r="S86" i="26"/>
  <c r="R86" i="26"/>
  <c r="Q86" i="26"/>
  <c r="P86" i="26"/>
  <c r="O86" i="26"/>
  <c r="N86" i="26"/>
  <c r="M86" i="26"/>
  <c r="L86" i="26"/>
  <c r="G86" i="26"/>
  <c r="S85" i="26"/>
  <c r="R85" i="26"/>
  <c r="Q85" i="26"/>
  <c r="P85" i="26"/>
  <c r="O85" i="26"/>
  <c r="N85" i="26"/>
  <c r="M85" i="26"/>
  <c r="L85" i="26"/>
  <c r="G85" i="26"/>
  <c r="S84" i="26"/>
  <c r="R84" i="26"/>
  <c r="Q84" i="26"/>
  <c r="P84" i="26"/>
  <c r="O84" i="26"/>
  <c r="N84" i="26"/>
  <c r="M84" i="26"/>
  <c r="L84" i="26"/>
  <c r="G84" i="26"/>
  <c r="S83" i="26"/>
  <c r="R83" i="26"/>
  <c r="Q83" i="26"/>
  <c r="P83" i="26"/>
  <c r="O83" i="26"/>
  <c r="N83" i="26"/>
  <c r="M83" i="26"/>
  <c r="L83" i="26"/>
  <c r="G83" i="26"/>
  <c r="S82" i="26"/>
  <c r="R82" i="26"/>
  <c r="Q82" i="26"/>
  <c r="P82" i="26"/>
  <c r="O82" i="26"/>
  <c r="N82" i="26"/>
  <c r="M82" i="26"/>
  <c r="L82" i="26"/>
  <c r="G82" i="26"/>
  <c r="G143" i="26"/>
  <c r="L143" i="26"/>
  <c r="M143" i="26"/>
  <c r="N143" i="26"/>
  <c r="O143" i="26"/>
  <c r="P143" i="26"/>
  <c r="Q143" i="26"/>
  <c r="R143" i="26"/>
  <c r="S143" i="26"/>
  <c r="G140" i="26"/>
  <c r="L140" i="26"/>
  <c r="M140" i="26"/>
  <c r="N140" i="26"/>
  <c r="O140" i="26"/>
  <c r="P140" i="26"/>
  <c r="Q140" i="26"/>
  <c r="R140" i="26"/>
  <c r="S140" i="26"/>
  <c r="L37" i="26"/>
  <c r="M37" i="26"/>
  <c r="N37" i="26"/>
  <c r="O37" i="26"/>
  <c r="P37" i="26"/>
  <c r="Q37" i="26"/>
  <c r="R37" i="26"/>
  <c r="S37" i="26"/>
  <c r="G38" i="26"/>
  <c r="L38" i="26"/>
  <c r="M38" i="26"/>
  <c r="N38" i="26"/>
  <c r="O38" i="26"/>
  <c r="P38" i="26"/>
  <c r="Q38" i="26"/>
  <c r="R38" i="26"/>
  <c r="S38" i="26"/>
  <c r="G39" i="26"/>
  <c r="L39" i="26"/>
  <c r="M39" i="26"/>
  <c r="N39" i="26"/>
  <c r="O39" i="26"/>
  <c r="P39" i="26"/>
  <c r="Q39" i="26"/>
  <c r="R39" i="26"/>
  <c r="S39" i="26"/>
  <c r="G95" i="26"/>
  <c r="G94" i="26"/>
  <c r="G93" i="26"/>
  <c r="G92" i="26"/>
  <c r="G91" i="26"/>
  <c r="G90" i="26"/>
  <c r="S53" i="26"/>
  <c r="R53" i="26"/>
  <c r="Q53" i="26"/>
  <c r="P53" i="26"/>
  <c r="O53" i="26"/>
  <c r="N53" i="26"/>
  <c r="M53" i="26"/>
  <c r="L53" i="26"/>
  <c r="G53" i="26"/>
  <c r="S51" i="26"/>
  <c r="R51" i="26"/>
  <c r="Q51" i="26"/>
  <c r="P51" i="26"/>
  <c r="O51" i="26"/>
  <c r="N51" i="26"/>
  <c r="M51" i="26"/>
  <c r="L51" i="26"/>
  <c r="G51" i="26"/>
  <c r="S219" i="26"/>
  <c r="R219" i="26"/>
  <c r="Q219" i="26"/>
  <c r="P219" i="26"/>
  <c r="O219" i="26"/>
  <c r="N219" i="26"/>
  <c r="G219" i="26"/>
  <c r="S214" i="26"/>
  <c r="R214" i="26"/>
  <c r="Q214" i="26"/>
  <c r="P214" i="26"/>
  <c r="O214" i="26"/>
  <c r="N214" i="26"/>
  <c r="M214" i="26"/>
  <c r="L214" i="26"/>
  <c r="G214" i="26"/>
  <c r="S216" i="26"/>
  <c r="R216" i="26"/>
  <c r="Q216" i="26"/>
  <c r="P216" i="26"/>
  <c r="O216" i="26"/>
  <c r="N216" i="26"/>
  <c r="M216" i="26"/>
  <c r="L216" i="26"/>
  <c r="G216" i="26"/>
  <c r="S235" i="26"/>
  <c r="R235" i="26"/>
  <c r="Q235" i="26"/>
  <c r="P235" i="26"/>
  <c r="O235" i="26"/>
  <c r="N235" i="26"/>
  <c r="M235" i="26"/>
  <c r="L235" i="26"/>
  <c r="G235" i="26"/>
  <c r="S234" i="26"/>
  <c r="R234" i="26"/>
  <c r="Q234" i="26"/>
  <c r="P234" i="26"/>
  <c r="O234" i="26"/>
  <c r="N234" i="26"/>
  <c r="M234" i="26"/>
  <c r="L234" i="26"/>
  <c r="G234" i="26"/>
  <c r="G212" i="26"/>
  <c r="G213" i="26"/>
  <c r="G217" i="26"/>
  <c r="G218" i="26"/>
  <c r="G226" i="26"/>
  <c r="G228" i="26"/>
  <c r="S208" i="26"/>
  <c r="R208" i="26"/>
  <c r="Q208" i="26"/>
  <c r="P208" i="26"/>
  <c r="O208" i="26"/>
  <c r="N208" i="26"/>
  <c r="M208" i="26"/>
  <c r="L208" i="26"/>
  <c r="G208" i="26"/>
  <c r="S207" i="26"/>
  <c r="R207" i="26"/>
  <c r="Q207" i="26"/>
  <c r="P207" i="26"/>
  <c r="O207" i="26"/>
  <c r="N207" i="26"/>
  <c r="M207" i="26"/>
  <c r="L207" i="26"/>
  <c r="G207" i="26"/>
  <c r="S206" i="26"/>
  <c r="R206" i="26"/>
  <c r="Q206" i="26"/>
  <c r="P206" i="26"/>
  <c r="O206" i="26"/>
  <c r="N206" i="26"/>
  <c r="M206" i="26"/>
  <c r="L206" i="26"/>
  <c r="G206" i="26"/>
  <c r="S231" i="26"/>
  <c r="R231" i="26"/>
  <c r="Q231" i="26"/>
  <c r="P231" i="26"/>
  <c r="O231" i="26"/>
  <c r="N231" i="26"/>
  <c r="M231" i="26"/>
  <c r="L231" i="26"/>
  <c r="G231" i="26"/>
  <c r="S229" i="26"/>
  <c r="R229" i="26"/>
  <c r="Q229" i="26"/>
  <c r="P229" i="26"/>
  <c r="O229" i="26"/>
  <c r="N229" i="26"/>
  <c r="M229" i="26"/>
  <c r="L229" i="26"/>
  <c r="G229" i="26"/>
  <c r="S228" i="26"/>
  <c r="R228" i="26"/>
  <c r="Q228" i="26"/>
  <c r="P228" i="26"/>
  <c r="O228" i="26"/>
  <c r="N228" i="26"/>
  <c r="M228" i="26"/>
  <c r="L228" i="26"/>
  <c r="S191" i="26"/>
  <c r="R191" i="26"/>
  <c r="Q191" i="26"/>
  <c r="P191" i="26"/>
  <c r="O191" i="26"/>
  <c r="N191" i="26"/>
  <c r="M191" i="26"/>
  <c r="L191" i="26"/>
  <c r="G191" i="26"/>
  <c r="G187" i="26"/>
  <c r="L187" i="26"/>
  <c r="M187" i="26"/>
  <c r="N187" i="26"/>
  <c r="O187" i="26"/>
  <c r="P187" i="26"/>
  <c r="Q187" i="26"/>
  <c r="R187" i="26"/>
  <c r="S187" i="26"/>
  <c r="G189" i="26"/>
  <c r="L189" i="26"/>
  <c r="M189" i="26"/>
  <c r="N189" i="26"/>
  <c r="O189" i="26"/>
  <c r="P189" i="26"/>
  <c r="Q189" i="26"/>
  <c r="R189" i="26"/>
  <c r="S189" i="26"/>
  <c r="S147" i="26"/>
  <c r="R147" i="26"/>
  <c r="Q147" i="26"/>
  <c r="P147" i="26"/>
  <c r="O147" i="26"/>
  <c r="N147" i="26"/>
  <c r="M147" i="26"/>
  <c r="L147" i="26"/>
  <c r="G147" i="26"/>
  <c r="S153" i="26"/>
  <c r="R153" i="26"/>
  <c r="Q153" i="26"/>
  <c r="O153" i="26"/>
  <c r="N153" i="26"/>
  <c r="M153" i="26"/>
  <c r="L153" i="26"/>
  <c r="G153" i="26"/>
  <c r="R108" i="10"/>
  <c r="Q108" i="10"/>
  <c r="P108" i="10"/>
  <c r="O108" i="10"/>
  <c r="N108" i="10"/>
  <c r="M108" i="10"/>
  <c r="L108" i="10"/>
  <c r="R107" i="10"/>
  <c r="Q107" i="10"/>
  <c r="P107" i="10"/>
  <c r="O107" i="10"/>
  <c r="N107" i="10"/>
  <c r="M107" i="10"/>
  <c r="L107" i="10"/>
  <c r="G108" i="10"/>
  <c r="G107" i="10"/>
  <c r="G143" i="10"/>
  <c r="G125" i="10"/>
  <c r="G124" i="10"/>
  <c r="G123" i="10"/>
  <c r="R125" i="10"/>
  <c r="Q125" i="10"/>
  <c r="P125" i="10"/>
  <c r="O125" i="10"/>
  <c r="N125" i="10"/>
  <c r="M125" i="10"/>
  <c r="L125" i="10"/>
  <c r="R124" i="10"/>
  <c r="Q124" i="10"/>
  <c r="P124" i="10"/>
  <c r="O124" i="10"/>
  <c r="N124" i="10"/>
  <c r="M124" i="10"/>
  <c r="L124" i="10"/>
  <c r="R123" i="10"/>
  <c r="Q123" i="10"/>
  <c r="P123" i="10"/>
  <c r="O123" i="10"/>
  <c r="N123" i="10"/>
  <c r="M123" i="10"/>
  <c r="L123" i="10"/>
  <c r="R122" i="10"/>
  <c r="Q122" i="10"/>
  <c r="P122" i="10"/>
  <c r="O122" i="10"/>
  <c r="N122" i="10"/>
  <c r="M122" i="10"/>
  <c r="L122" i="10"/>
  <c r="R121" i="10"/>
  <c r="Q121" i="10"/>
  <c r="P121" i="10"/>
  <c r="O121" i="10"/>
  <c r="N121" i="10"/>
  <c r="M121" i="10"/>
  <c r="L121" i="10"/>
  <c r="L62" i="10"/>
  <c r="M62" i="10"/>
  <c r="N62" i="10"/>
  <c r="O62" i="10"/>
  <c r="P62" i="10"/>
  <c r="Q62" i="10"/>
  <c r="R62" i="10"/>
  <c r="G62" i="10"/>
  <c r="G60" i="10"/>
  <c r="L60" i="10"/>
  <c r="M60" i="10"/>
  <c r="N60" i="10"/>
  <c r="O60" i="10"/>
  <c r="P60" i="10"/>
  <c r="Q60" i="10"/>
  <c r="R60" i="10"/>
  <c r="G58" i="10"/>
  <c r="L58" i="10"/>
  <c r="M58" i="10"/>
  <c r="N58" i="10"/>
  <c r="O58" i="10"/>
  <c r="P58" i="10"/>
  <c r="Q58" i="10"/>
  <c r="R58" i="10"/>
  <c r="P111" i="10" l="1"/>
  <c r="G134" i="10"/>
  <c r="G133" i="10"/>
  <c r="G121" i="10"/>
  <c r="G71" i="10" l="1"/>
  <c r="G89" i="10"/>
  <c r="R158" i="10"/>
  <c r="Q158" i="10"/>
  <c r="P158" i="10"/>
  <c r="O158" i="10"/>
  <c r="N158" i="10"/>
  <c r="M158" i="10"/>
  <c r="L158" i="10"/>
  <c r="G158" i="10"/>
  <c r="R28" i="10"/>
  <c r="Q28" i="10"/>
  <c r="P28" i="10"/>
  <c r="O28" i="10"/>
  <c r="N28" i="10"/>
  <c r="M28" i="10"/>
  <c r="L28" i="10"/>
  <c r="G28" i="10"/>
  <c r="R10" i="10"/>
  <c r="Q10" i="10"/>
  <c r="P10" i="10"/>
  <c r="N10" i="10"/>
  <c r="M10" i="10"/>
  <c r="L10" i="10"/>
  <c r="G10" i="10"/>
  <c r="S58" i="26"/>
  <c r="R58" i="26"/>
  <c r="Q58" i="26"/>
  <c r="P58" i="26"/>
  <c r="O58" i="26"/>
  <c r="N58" i="26"/>
  <c r="M58" i="26"/>
  <c r="L58" i="26"/>
  <c r="S59" i="26"/>
  <c r="R59" i="26"/>
  <c r="Q59" i="26"/>
  <c r="P59" i="26"/>
  <c r="O59" i="26"/>
  <c r="N59" i="26"/>
  <c r="M59" i="26"/>
  <c r="L59" i="26"/>
  <c r="G59" i="26"/>
  <c r="G58" i="26"/>
  <c r="S48" i="26"/>
  <c r="R48" i="26"/>
  <c r="Q48" i="26"/>
  <c r="P48" i="26"/>
  <c r="O48" i="26"/>
  <c r="N48" i="26"/>
  <c r="M48" i="26"/>
  <c r="L48" i="26"/>
  <c r="G48" i="26"/>
  <c r="S47" i="26"/>
  <c r="R47" i="26"/>
  <c r="Q47" i="26"/>
  <c r="P47" i="26"/>
  <c r="O47" i="26"/>
  <c r="N47" i="26"/>
  <c r="M47" i="26"/>
  <c r="L47" i="26"/>
  <c r="G47" i="26"/>
  <c r="S46" i="26"/>
  <c r="R46" i="26"/>
  <c r="Q46" i="26"/>
  <c r="P46" i="26"/>
  <c r="O46" i="26"/>
  <c r="N46" i="26"/>
  <c r="M46" i="26"/>
  <c r="L46" i="26"/>
  <c r="G46" i="26"/>
  <c r="S97" i="26"/>
  <c r="R97" i="26"/>
  <c r="Q97" i="26"/>
  <c r="P97" i="26"/>
  <c r="O97" i="26"/>
  <c r="N97" i="26"/>
  <c r="M97" i="26"/>
  <c r="L97" i="26"/>
  <c r="G97" i="26"/>
  <c r="S96" i="26"/>
  <c r="R96" i="26"/>
  <c r="Q96" i="26"/>
  <c r="P96" i="26"/>
  <c r="O96" i="26"/>
  <c r="N96" i="26"/>
  <c r="M96" i="26"/>
  <c r="L96" i="26"/>
  <c r="G96" i="26"/>
  <c r="S95" i="26"/>
  <c r="R95" i="26"/>
  <c r="Q95" i="26"/>
  <c r="P95" i="26"/>
  <c r="O95" i="26"/>
  <c r="N95" i="26"/>
  <c r="M95" i="26"/>
  <c r="L95" i="26"/>
  <c r="S93" i="26"/>
  <c r="R93" i="26"/>
  <c r="Q93" i="26"/>
  <c r="P93" i="26"/>
  <c r="O93" i="26"/>
  <c r="N93" i="26"/>
  <c r="M93" i="26"/>
  <c r="L93" i="26"/>
  <c r="S91" i="26"/>
  <c r="R91" i="26"/>
  <c r="Q91" i="26"/>
  <c r="P91" i="26"/>
  <c r="O91" i="26"/>
  <c r="N91" i="26"/>
  <c r="M91" i="26"/>
  <c r="L91" i="26"/>
  <c r="S90" i="26"/>
  <c r="R90" i="26"/>
  <c r="Q90" i="26"/>
  <c r="P90" i="26"/>
  <c r="O90" i="26"/>
  <c r="N90" i="26"/>
  <c r="M90" i="26"/>
  <c r="L90" i="26"/>
  <c r="G54" i="26"/>
  <c r="G52" i="26"/>
  <c r="G50" i="26"/>
  <c r="S54" i="26"/>
  <c r="R54" i="26"/>
  <c r="Q54" i="26"/>
  <c r="P54" i="26"/>
  <c r="O54" i="26"/>
  <c r="N54" i="26"/>
  <c r="M54" i="26"/>
  <c r="L54" i="26"/>
  <c r="S52" i="26"/>
  <c r="R52" i="26"/>
  <c r="Q52" i="26"/>
  <c r="P52" i="26"/>
  <c r="O52" i="26"/>
  <c r="N52" i="26"/>
  <c r="M52" i="26"/>
  <c r="L52" i="26"/>
  <c r="S50" i="26"/>
  <c r="R50" i="26"/>
  <c r="Q50" i="26"/>
  <c r="P50" i="26"/>
  <c r="O50" i="26"/>
  <c r="N50" i="26"/>
  <c r="M50" i="26"/>
  <c r="L50" i="26"/>
  <c r="S49" i="26"/>
  <c r="R49" i="26"/>
  <c r="Q49" i="26"/>
  <c r="P49" i="26"/>
  <c r="O49" i="26"/>
  <c r="N49" i="26"/>
  <c r="M49" i="26"/>
  <c r="L49" i="26"/>
  <c r="S23" i="26"/>
  <c r="R23" i="26"/>
  <c r="Q23" i="26"/>
  <c r="P23" i="26"/>
  <c r="O23" i="26"/>
  <c r="N23" i="26"/>
  <c r="M23" i="26"/>
  <c r="L23" i="26"/>
  <c r="S18" i="26"/>
  <c r="R18" i="26"/>
  <c r="Q18" i="26"/>
  <c r="P18" i="26"/>
  <c r="O18" i="26"/>
  <c r="N18" i="26"/>
  <c r="M18" i="26"/>
  <c r="L18" i="26"/>
  <c r="G18" i="26"/>
  <c r="S44" i="26"/>
  <c r="R44" i="26"/>
  <c r="Q44" i="26"/>
  <c r="P44" i="26"/>
  <c r="O44" i="26"/>
  <c r="N44" i="26"/>
  <c r="M44" i="26"/>
  <c r="L44" i="26"/>
  <c r="G44" i="26"/>
  <c r="G64" i="26"/>
  <c r="L64" i="26"/>
  <c r="M64" i="26"/>
  <c r="N64" i="26"/>
  <c r="O64" i="26"/>
  <c r="P64" i="26"/>
  <c r="Q64" i="26"/>
  <c r="R64" i="26"/>
  <c r="S64" i="26"/>
  <c r="S15" i="26"/>
  <c r="R15" i="26"/>
  <c r="Q15" i="26"/>
  <c r="P15" i="26"/>
  <c r="O15" i="26"/>
  <c r="N15" i="26"/>
  <c r="M15" i="26"/>
  <c r="L15" i="26"/>
  <c r="G15" i="26"/>
  <c r="P8" i="26"/>
  <c r="P147" i="10"/>
  <c r="S114" i="26"/>
  <c r="R114" i="26"/>
  <c r="Q114" i="26"/>
  <c r="P114" i="26"/>
  <c r="O114" i="26"/>
  <c r="N114" i="26"/>
  <c r="M114" i="26"/>
  <c r="L114" i="26"/>
  <c r="G114" i="26"/>
  <c r="R17" i="26"/>
  <c r="R19" i="26"/>
  <c r="R102" i="26"/>
  <c r="R108" i="26"/>
  <c r="R112" i="26"/>
  <c r="R113" i="26"/>
  <c r="R107" i="26"/>
  <c r="R111" i="26"/>
  <c r="R209" i="26"/>
  <c r="R210" i="26"/>
  <c r="R211" i="26"/>
  <c r="R63" i="26"/>
  <c r="R65" i="26"/>
  <c r="R66" i="26"/>
  <c r="R67" i="26"/>
  <c r="R68" i="26"/>
  <c r="R73" i="26"/>
  <c r="R74" i="26"/>
  <c r="R75" i="26"/>
  <c r="R76" i="26"/>
  <c r="R119" i="26"/>
  <c r="R129" i="26"/>
  <c r="R130" i="26"/>
  <c r="R131" i="26"/>
  <c r="R132" i="26"/>
  <c r="R136" i="26"/>
  <c r="R137" i="26"/>
  <c r="R138" i="26"/>
  <c r="R139" i="26"/>
  <c r="R60" i="26"/>
  <c r="R62" i="26"/>
  <c r="R41" i="26"/>
  <c r="R42" i="26"/>
  <c r="R43" i="26"/>
  <c r="R45" i="26"/>
  <c r="R141" i="26"/>
  <c r="R142" i="26"/>
  <c r="R144" i="26"/>
  <c r="R145" i="26"/>
  <c r="R120" i="26"/>
  <c r="R121" i="26"/>
  <c r="R122" i="26"/>
  <c r="R123" i="26"/>
  <c r="R124" i="26"/>
  <c r="R32" i="26"/>
  <c r="R34" i="26"/>
  <c r="R35" i="26"/>
  <c r="R36" i="26"/>
  <c r="R146" i="26"/>
  <c r="R152" i="26"/>
  <c r="R155" i="26"/>
  <c r="R156" i="26"/>
  <c r="R186" i="26"/>
  <c r="R190" i="26"/>
  <c r="R192" i="26"/>
  <c r="R194" i="26"/>
  <c r="R195" i="26"/>
  <c r="R196" i="26"/>
  <c r="R198" i="26"/>
  <c r="R200" i="26"/>
  <c r="R201" i="26"/>
  <c r="R202" i="26"/>
  <c r="R70" i="26"/>
  <c r="R72" i="26"/>
  <c r="R157" i="26"/>
  <c r="R158" i="26"/>
  <c r="R160" i="26"/>
  <c r="R161" i="26"/>
  <c r="R162" i="26"/>
  <c r="R163" i="26"/>
  <c r="R78" i="26"/>
  <c r="R79" i="26"/>
  <c r="R81" i="26"/>
  <c r="R164" i="26"/>
  <c r="R165" i="26"/>
  <c r="R166" i="26"/>
  <c r="R167" i="26"/>
  <c r="R168" i="26"/>
  <c r="R169" i="26"/>
  <c r="R170" i="26"/>
  <c r="R171" i="26"/>
  <c r="R172" i="26"/>
  <c r="R173" i="26"/>
  <c r="R176" i="26"/>
  <c r="R177" i="26"/>
  <c r="R178" i="26"/>
  <c r="R179" i="26"/>
  <c r="R180" i="26"/>
  <c r="R181" i="26"/>
  <c r="R182" i="26"/>
  <c r="R183" i="26"/>
  <c r="R184" i="26"/>
  <c r="R185" i="26"/>
  <c r="R212" i="26"/>
  <c r="R213" i="26"/>
  <c r="R217" i="26"/>
  <c r="R218" i="26"/>
  <c r="R226" i="26"/>
  <c r="R8" i="26"/>
  <c r="R9" i="26"/>
  <c r="R10" i="26"/>
  <c r="R11" i="26"/>
  <c r="R12" i="26"/>
  <c r="R13" i="26"/>
  <c r="R16" i="26"/>
  <c r="T102" i="26"/>
  <c r="G76" i="26"/>
  <c r="G75" i="26"/>
  <c r="G74" i="26"/>
  <c r="G73" i="26"/>
  <c r="G68" i="26"/>
  <c r="G67" i="26"/>
  <c r="G66" i="26"/>
  <c r="G65" i="26"/>
  <c r="S131" i="26" l="1"/>
  <c r="Q131" i="26"/>
  <c r="P131" i="26"/>
  <c r="O131" i="26"/>
  <c r="N131" i="26"/>
  <c r="M131" i="26"/>
  <c r="L131" i="26"/>
  <c r="G131" i="26"/>
  <c r="S130" i="26"/>
  <c r="Q130" i="26"/>
  <c r="P130" i="26"/>
  <c r="O130" i="26"/>
  <c r="N130" i="26"/>
  <c r="M130" i="26"/>
  <c r="L130" i="26"/>
  <c r="G130" i="26"/>
  <c r="S129" i="26"/>
  <c r="Q129" i="26"/>
  <c r="P129" i="26"/>
  <c r="O129" i="26"/>
  <c r="N129" i="26"/>
  <c r="M129" i="26"/>
  <c r="L129" i="26"/>
  <c r="S210" i="26"/>
  <c r="Q210" i="26"/>
  <c r="P210" i="26"/>
  <c r="O210" i="26"/>
  <c r="N210" i="26"/>
  <c r="M210" i="26"/>
  <c r="L210" i="26"/>
  <c r="G210" i="26"/>
  <c r="S43" i="26"/>
  <c r="Q43" i="26"/>
  <c r="P43" i="26"/>
  <c r="O43" i="26"/>
  <c r="N43" i="26"/>
  <c r="M43" i="26"/>
  <c r="L43" i="26"/>
  <c r="S42" i="26"/>
  <c r="Q42" i="26"/>
  <c r="P42" i="26"/>
  <c r="O42" i="26"/>
  <c r="N42" i="26"/>
  <c r="M42" i="26"/>
  <c r="L42" i="26"/>
  <c r="S41" i="26"/>
  <c r="Q41" i="26"/>
  <c r="P41" i="26"/>
  <c r="O41" i="26"/>
  <c r="N41" i="26"/>
  <c r="M41" i="26"/>
  <c r="L41" i="26"/>
  <c r="S76" i="26"/>
  <c r="Q76" i="26"/>
  <c r="P76" i="26"/>
  <c r="O76" i="26"/>
  <c r="N76" i="26"/>
  <c r="M76" i="26"/>
  <c r="L76" i="26"/>
  <c r="S74" i="26"/>
  <c r="Q74" i="26"/>
  <c r="P74" i="26"/>
  <c r="O74" i="26"/>
  <c r="N74" i="26"/>
  <c r="M74" i="26"/>
  <c r="L74" i="26"/>
  <c r="S73" i="26"/>
  <c r="Q73" i="26"/>
  <c r="P73" i="26"/>
  <c r="O73" i="26"/>
  <c r="N73" i="26"/>
  <c r="M73" i="26"/>
  <c r="L73" i="26"/>
  <c r="S68" i="26"/>
  <c r="Q68" i="26"/>
  <c r="P68" i="26"/>
  <c r="O68" i="26"/>
  <c r="N68" i="26"/>
  <c r="M68" i="26"/>
  <c r="L68" i="26"/>
  <c r="S67" i="26"/>
  <c r="Q67" i="26"/>
  <c r="P67" i="26"/>
  <c r="O67" i="26"/>
  <c r="N67" i="26"/>
  <c r="M67" i="26"/>
  <c r="L67" i="26"/>
  <c r="S66" i="26"/>
  <c r="Q66" i="26"/>
  <c r="P66" i="26"/>
  <c r="O66" i="26"/>
  <c r="N66" i="26"/>
  <c r="M66" i="26"/>
  <c r="L66" i="26"/>
  <c r="S65" i="26"/>
  <c r="Q65" i="26"/>
  <c r="P65" i="26"/>
  <c r="O65" i="26"/>
  <c r="N65" i="26"/>
  <c r="M65" i="26"/>
  <c r="L65" i="26"/>
  <c r="S63" i="26"/>
  <c r="Q63" i="26"/>
  <c r="P63" i="26"/>
  <c r="O63" i="26"/>
  <c r="N63" i="26"/>
  <c r="M63" i="26"/>
  <c r="L63" i="26"/>
  <c r="G17" i="26"/>
  <c r="S17" i="26"/>
  <c r="Q17" i="26"/>
  <c r="P17" i="26"/>
  <c r="O17" i="26"/>
  <c r="N17" i="26"/>
  <c r="M17" i="26"/>
  <c r="L17" i="26"/>
  <c r="G16" i="26"/>
  <c r="L16" i="26"/>
  <c r="M16" i="26"/>
  <c r="N16" i="26"/>
  <c r="O16" i="26"/>
  <c r="P16" i="26"/>
  <c r="Q16" i="26"/>
  <c r="S16" i="26"/>
  <c r="G137" i="26"/>
  <c r="G136" i="26"/>
  <c r="S137" i="26"/>
  <c r="Q137" i="26"/>
  <c r="P137" i="26"/>
  <c r="O137" i="26"/>
  <c r="N137" i="26"/>
  <c r="M137" i="26"/>
  <c r="L137" i="26"/>
  <c r="S136" i="26"/>
  <c r="Q136" i="26"/>
  <c r="P136" i="26"/>
  <c r="O136" i="26"/>
  <c r="N136" i="26"/>
  <c r="M136" i="26"/>
  <c r="L136" i="26"/>
  <c r="S75" i="26" l="1"/>
  <c r="Q75" i="26"/>
  <c r="P75" i="26"/>
  <c r="O75" i="26"/>
  <c r="N75" i="26"/>
  <c r="M75" i="26"/>
  <c r="L75" i="26"/>
  <c r="Q9" i="26"/>
  <c r="Q10" i="26"/>
  <c r="Q11" i="26"/>
  <c r="Q12" i="26"/>
  <c r="Q13" i="26"/>
  <c r="Q19" i="26"/>
  <c r="Q209" i="26"/>
  <c r="Q211" i="26"/>
  <c r="Q102" i="26"/>
  <c r="Q108" i="26"/>
  <c r="Q112" i="26"/>
  <c r="Q113" i="26"/>
  <c r="Q107" i="26"/>
  <c r="Q111" i="26"/>
  <c r="Q119" i="26"/>
  <c r="Q132" i="26"/>
  <c r="Q138" i="26"/>
  <c r="Q139" i="26"/>
  <c r="Q60" i="26"/>
  <c r="Q62" i="26"/>
  <c r="Q45" i="26"/>
  <c r="Q141" i="26"/>
  <c r="Q142" i="26"/>
  <c r="Q144" i="26"/>
  <c r="Q145" i="26"/>
  <c r="Q120" i="26"/>
  <c r="Q121" i="26"/>
  <c r="Q122" i="26"/>
  <c r="Q123" i="26"/>
  <c r="Q124" i="26"/>
  <c r="Q32" i="26"/>
  <c r="Q34" i="26"/>
  <c r="Q35" i="26"/>
  <c r="Q36" i="26"/>
  <c r="Q152" i="26"/>
  <c r="Q155" i="26"/>
  <c r="Q156" i="26"/>
  <c r="Q186" i="26"/>
  <c r="Q190" i="26"/>
  <c r="Q192" i="26"/>
  <c r="Q194" i="26"/>
  <c r="Q195" i="26"/>
  <c r="Q196" i="26"/>
  <c r="Q198" i="26"/>
  <c r="Q200" i="26"/>
  <c r="Q201" i="26"/>
  <c r="Q202" i="26"/>
  <c r="Q70" i="26"/>
  <c r="Q72" i="26"/>
  <c r="Q157" i="26"/>
  <c r="Q158" i="26"/>
  <c r="Q160" i="26"/>
  <c r="Q161" i="26"/>
  <c r="Q162" i="26"/>
  <c r="Q163" i="26"/>
  <c r="Q78" i="26"/>
  <c r="Q79" i="26"/>
  <c r="Q81" i="26"/>
  <c r="Q164" i="26"/>
  <c r="Q165" i="26"/>
  <c r="Q166" i="26"/>
  <c r="Q167" i="26"/>
  <c r="Q168" i="26"/>
  <c r="Q169" i="26"/>
  <c r="Q170" i="26"/>
  <c r="Q171" i="26"/>
  <c r="Q172" i="26"/>
  <c r="Q173" i="26"/>
  <c r="Q176" i="26"/>
  <c r="Q177" i="26"/>
  <c r="Q178" i="26"/>
  <c r="Q179" i="26"/>
  <c r="Q180" i="26"/>
  <c r="Q181" i="26"/>
  <c r="Q182" i="26"/>
  <c r="Q183" i="26"/>
  <c r="Q184" i="26"/>
  <c r="Q185" i="26"/>
  <c r="Q212" i="26"/>
  <c r="Q213" i="26"/>
  <c r="Q217" i="26"/>
  <c r="Q218" i="26"/>
  <c r="Q226" i="26"/>
  <c r="Q8" i="26"/>
  <c r="Q117" i="10"/>
  <c r="Q118" i="10"/>
  <c r="Q119" i="10"/>
  <c r="Q120" i="10"/>
  <c r="Q126" i="10"/>
  <c r="Q127" i="10"/>
  <c r="Q128" i="10"/>
  <c r="Q129" i="10"/>
  <c r="Q130" i="10"/>
  <c r="Q131" i="10"/>
  <c r="Q132" i="10"/>
  <c r="Q133" i="10"/>
  <c r="Q134" i="10"/>
  <c r="Q135" i="10"/>
  <c r="Q136" i="10"/>
  <c r="Q137" i="10"/>
  <c r="Q138" i="10"/>
  <c r="Q139" i="10"/>
  <c r="Q140" i="10"/>
  <c r="Q141" i="10"/>
  <c r="Q142" i="10"/>
  <c r="Q143" i="10"/>
  <c r="Q144" i="10"/>
  <c r="Q145" i="10"/>
  <c r="Q146" i="10"/>
  <c r="Q147" i="10"/>
  <c r="Q148" i="10"/>
  <c r="Q150" i="10"/>
  <c r="Q151" i="10"/>
  <c r="Q152" i="10"/>
  <c r="Q153" i="10"/>
  <c r="Q154" i="10"/>
  <c r="Q155" i="10"/>
  <c r="Q156" i="10"/>
  <c r="Q160" i="10"/>
  <c r="Q161" i="10"/>
  <c r="Q162" i="10"/>
  <c r="Q163" i="10"/>
  <c r="Q164" i="10"/>
  <c r="Q166" i="10"/>
  <c r="Q167" i="10"/>
  <c r="Q168" i="10"/>
  <c r="Q169" i="10"/>
  <c r="Q170" i="10"/>
  <c r="Q171" i="10"/>
  <c r="Q172" i="10"/>
  <c r="Q173" i="10"/>
  <c r="Q174" i="10"/>
  <c r="Q175" i="10"/>
  <c r="Q176" i="10"/>
  <c r="Q177" i="10"/>
  <c r="Q178" i="10"/>
  <c r="Q179" i="10"/>
  <c r="Q180" i="10"/>
  <c r="Q181" i="10"/>
  <c r="Q182" i="10"/>
  <c r="Q183" i="10"/>
  <c r="Q184" i="10"/>
  <c r="Q185" i="10"/>
  <c r="Q186" i="10"/>
  <c r="Q187" i="10"/>
  <c r="Q188" i="10"/>
  <c r="Q189" i="10"/>
  <c r="Q190" i="10"/>
  <c r="Q191" i="10"/>
  <c r="Q192" i="10"/>
  <c r="Q193" i="10"/>
  <c r="Q194" i="10"/>
  <c r="Q195" i="10"/>
  <c r="Q196" i="10"/>
  <c r="Q197" i="10"/>
  <c r="Q198" i="10"/>
  <c r="Q199" i="10"/>
  <c r="Q200" i="10"/>
  <c r="Q201" i="10"/>
  <c r="Q202" i="10"/>
  <c r="Q203" i="10"/>
  <c r="Q204" i="10"/>
  <c r="Q205" i="10"/>
  <c r="Q206" i="10"/>
  <c r="Q207" i="10"/>
  <c r="Q208" i="10"/>
  <c r="Q209" i="10"/>
  <c r="Q210" i="10"/>
  <c r="Q211" i="10"/>
  <c r="Q212" i="10"/>
  <c r="Q213" i="10"/>
  <c r="Q214" i="10"/>
  <c r="Q215" i="10"/>
  <c r="Q216" i="10"/>
  <c r="Q217" i="10"/>
  <c r="Q218" i="10"/>
  <c r="Q219" i="10"/>
  <c r="Q220" i="10"/>
  <c r="Q8" i="10"/>
  <c r="Q9" i="10"/>
  <c r="Q11" i="10"/>
  <c r="Q12" i="10"/>
  <c r="Q13" i="10"/>
  <c r="Q14" i="10"/>
  <c r="Q15" i="10"/>
  <c r="Q16" i="10"/>
  <c r="Q17" i="10"/>
  <c r="Q19" i="10"/>
  <c r="Q21" i="10"/>
  <c r="Q22" i="10"/>
  <c r="Q23" i="10"/>
  <c r="Q24" i="10"/>
  <c r="Q25" i="10"/>
  <c r="Q26" i="10"/>
  <c r="Q27" i="10"/>
  <c r="Q29" i="10"/>
  <c r="Q30" i="10"/>
  <c r="Q31" i="10"/>
  <c r="Q32" i="10"/>
  <c r="Q33" i="10"/>
  <c r="Q34" i="10"/>
  <c r="Q35" i="10"/>
  <c r="Q36" i="10"/>
  <c r="Q37" i="10"/>
  <c r="Q38" i="10"/>
  <c r="Q39" i="10"/>
  <c r="Q40" i="10"/>
  <c r="Q41" i="10"/>
  <c r="Q42" i="10"/>
  <c r="Q43" i="10"/>
  <c r="Q44" i="10"/>
  <c r="Q45" i="10"/>
  <c r="Q46" i="10"/>
  <c r="Q47" i="10"/>
  <c r="Q48" i="10"/>
  <c r="Q49" i="10"/>
  <c r="Q50" i="10"/>
  <c r="Q51" i="10"/>
  <c r="Q52" i="10"/>
  <c r="Q53" i="10"/>
  <c r="Q54" i="10"/>
  <c r="Q56" i="10"/>
  <c r="Q57" i="10"/>
  <c r="Q59" i="10"/>
  <c r="Q61" i="10"/>
  <c r="Q63" i="10"/>
  <c r="Q64" i="10"/>
  <c r="Q65" i="10"/>
  <c r="Q66" i="10"/>
  <c r="Q67" i="10"/>
  <c r="Q68" i="10"/>
  <c r="Q69" i="10"/>
  <c r="Q70" i="10"/>
  <c r="Q71" i="10"/>
  <c r="Q72" i="10"/>
  <c r="Q73" i="10"/>
  <c r="Q74" i="10"/>
  <c r="Q75" i="10"/>
  <c r="Q76" i="10"/>
  <c r="Q82" i="10"/>
  <c r="Q86" i="10"/>
  <c r="Q87" i="10"/>
  <c r="Q83" i="10"/>
  <c r="Q84" i="10"/>
  <c r="Q88" i="10"/>
  <c r="Q90" i="10"/>
  <c r="Q89" i="10"/>
  <c r="Q91" i="10"/>
  <c r="Q92" i="10"/>
  <c r="Q93" i="10"/>
  <c r="Q94" i="10"/>
  <c r="Q95" i="10"/>
  <c r="Q96" i="10"/>
  <c r="Q97" i="10"/>
  <c r="Q98" i="10"/>
  <c r="Q105" i="10"/>
  <c r="Q106" i="10"/>
  <c r="Q109" i="10"/>
  <c r="Q110" i="10"/>
  <c r="Q111" i="10"/>
  <c r="Q112" i="10"/>
  <c r="Q113" i="10"/>
  <c r="Q114" i="10"/>
  <c r="Q115" i="10"/>
  <c r="Q116" i="10"/>
  <c r="G13" i="26"/>
  <c r="G12" i="26"/>
  <c r="G11" i="26"/>
  <c r="G10" i="26"/>
  <c r="G9" i="26"/>
  <c r="G8" i="26"/>
  <c r="S8" i="26"/>
  <c r="S226" i="26"/>
  <c r="P226" i="26"/>
  <c r="O226" i="26"/>
  <c r="N226" i="26"/>
  <c r="M226" i="26"/>
  <c r="L226" i="26"/>
  <c r="S218" i="26"/>
  <c r="P218" i="26"/>
  <c r="O218" i="26"/>
  <c r="N218" i="26"/>
  <c r="M218" i="26"/>
  <c r="L218" i="26"/>
  <c r="S217" i="26"/>
  <c r="P217" i="26"/>
  <c r="O217" i="26"/>
  <c r="N217" i="26"/>
  <c r="M217" i="26"/>
  <c r="L217" i="26"/>
  <c r="S213" i="26"/>
  <c r="P213" i="26"/>
  <c r="O213" i="26"/>
  <c r="N213" i="26"/>
  <c r="M213" i="26"/>
  <c r="L213" i="26"/>
  <c r="S212" i="26"/>
  <c r="P212" i="26"/>
  <c r="O212" i="26"/>
  <c r="N212" i="26"/>
  <c r="M212" i="26"/>
  <c r="L212" i="26"/>
  <c r="S185" i="26"/>
  <c r="P185" i="26"/>
  <c r="O185" i="26"/>
  <c r="N185" i="26"/>
  <c r="M185" i="26"/>
  <c r="L185" i="26"/>
  <c r="G185" i="26"/>
  <c r="S184" i="26"/>
  <c r="P184" i="26"/>
  <c r="O184" i="26"/>
  <c r="N184" i="26"/>
  <c r="M184" i="26"/>
  <c r="L184" i="26"/>
  <c r="G184" i="26"/>
  <c r="S183" i="26"/>
  <c r="P183" i="26"/>
  <c r="O183" i="26"/>
  <c r="N183" i="26"/>
  <c r="M183" i="26"/>
  <c r="L183" i="26"/>
  <c r="G183" i="26"/>
  <c r="S182" i="26"/>
  <c r="P182" i="26"/>
  <c r="O182" i="26"/>
  <c r="N182" i="26"/>
  <c r="M182" i="26"/>
  <c r="L182" i="26"/>
  <c r="G182" i="26"/>
  <c r="S181" i="26"/>
  <c r="P181" i="26"/>
  <c r="O181" i="26"/>
  <c r="N181" i="26"/>
  <c r="M181" i="26"/>
  <c r="L181" i="26"/>
  <c r="G181" i="26"/>
  <c r="S180" i="26"/>
  <c r="P180" i="26"/>
  <c r="O180" i="26"/>
  <c r="N180" i="26"/>
  <c r="M180" i="26"/>
  <c r="L180" i="26"/>
  <c r="G180" i="26"/>
  <c r="S179" i="26"/>
  <c r="P179" i="26"/>
  <c r="O179" i="26"/>
  <c r="N179" i="26"/>
  <c r="M179" i="26"/>
  <c r="L179" i="26"/>
  <c r="G179" i="26"/>
  <c r="S178" i="26"/>
  <c r="P178" i="26"/>
  <c r="O178" i="26"/>
  <c r="N178" i="26"/>
  <c r="M178" i="26"/>
  <c r="L178" i="26"/>
  <c r="G178" i="26"/>
  <c r="S177" i="26"/>
  <c r="P177" i="26"/>
  <c r="O177" i="26"/>
  <c r="N177" i="26"/>
  <c r="M177" i="26"/>
  <c r="L177" i="26"/>
  <c r="G177" i="26"/>
  <c r="S176" i="26"/>
  <c r="P176" i="26"/>
  <c r="O176" i="26"/>
  <c r="N176" i="26"/>
  <c r="M176" i="26"/>
  <c r="L176" i="26"/>
  <c r="G176" i="26"/>
  <c r="S173" i="26"/>
  <c r="P173" i="26"/>
  <c r="O173" i="26"/>
  <c r="N173" i="26"/>
  <c r="M173" i="26"/>
  <c r="L173" i="26"/>
  <c r="G173" i="26"/>
  <c r="S172" i="26"/>
  <c r="P172" i="26"/>
  <c r="O172" i="26"/>
  <c r="N172" i="26"/>
  <c r="M172" i="26"/>
  <c r="L172" i="26"/>
  <c r="G172" i="26"/>
  <c r="S171" i="26"/>
  <c r="P171" i="26"/>
  <c r="O171" i="26"/>
  <c r="N171" i="26"/>
  <c r="M171" i="26"/>
  <c r="L171" i="26"/>
  <c r="G171" i="26"/>
  <c r="S170" i="26"/>
  <c r="P170" i="26"/>
  <c r="O170" i="26"/>
  <c r="N170" i="26"/>
  <c r="M170" i="26"/>
  <c r="L170" i="26"/>
  <c r="G170" i="26"/>
  <c r="S169" i="26"/>
  <c r="P169" i="26"/>
  <c r="O169" i="26"/>
  <c r="N169" i="26"/>
  <c r="M169" i="26"/>
  <c r="L169" i="26"/>
  <c r="G169" i="26"/>
  <c r="S168" i="26"/>
  <c r="P168" i="26"/>
  <c r="O168" i="26"/>
  <c r="N168" i="26"/>
  <c r="M168" i="26"/>
  <c r="L168" i="26"/>
  <c r="G168" i="26"/>
  <c r="S167" i="26"/>
  <c r="P167" i="26"/>
  <c r="O167" i="26"/>
  <c r="N167" i="26"/>
  <c r="M167" i="26"/>
  <c r="L167" i="26"/>
  <c r="G167" i="26"/>
  <c r="S166" i="26"/>
  <c r="P166" i="26"/>
  <c r="O166" i="26"/>
  <c r="N166" i="26"/>
  <c r="M166" i="26"/>
  <c r="L166" i="26"/>
  <c r="G166" i="26"/>
  <c r="S165" i="26"/>
  <c r="P165" i="26"/>
  <c r="O165" i="26"/>
  <c r="N165" i="26"/>
  <c r="M165" i="26"/>
  <c r="L165" i="26"/>
  <c r="G165" i="26"/>
  <c r="S164" i="26"/>
  <c r="P164" i="26"/>
  <c r="O164" i="26"/>
  <c r="N164" i="26"/>
  <c r="M164" i="26"/>
  <c r="L164" i="26"/>
  <c r="G164" i="26"/>
  <c r="S81" i="26"/>
  <c r="P81" i="26"/>
  <c r="O81" i="26"/>
  <c r="N81" i="26"/>
  <c r="M81" i="26"/>
  <c r="L81" i="26"/>
  <c r="G81" i="26"/>
  <c r="S79" i="26"/>
  <c r="P79" i="26"/>
  <c r="O79" i="26"/>
  <c r="N79" i="26"/>
  <c r="M79" i="26"/>
  <c r="L79" i="26"/>
  <c r="G79" i="26"/>
  <c r="S78" i="26"/>
  <c r="P78" i="26"/>
  <c r="O78" i="26"/>
  <c r="N78" i="26"/>
  <c r="M78" i="26"/>
  <c r="L78" i="26"/>
  <c r="G78" i="26"/>
  <c r="S163" i="26"/>
  <c r="P163" i="26"/>
  <c r="O163" i="26"/>
  <c r="N163" i="26"/>
  <c r="M163" i="26"/>
  <c r="L163" i="26"/>
  <c r="G163" i="26"/>
  <c r="S162" i="26"/>
  <c r="P162" i="26"/>
  <c r="O162" i="26"/>
  <c r="N162" i="26"/>
  <c r="M162" i="26"/>
  <c r="L162" i="26"/>
  <c r="G162" i="26"/>
  <c r="S161" i="26"/>
  <c r="P161" i="26"/>
  <c r="O161" i="26"/>
  <c r="N161" i="26"/>
  <c r="M161" i="26"/>
  <c r="L161" i="26"/>
  <c r="G161" i="26"/>
  <c r="S160" i="26"/>
  <c r="P160" i="26"/>
  <c r="O160" i="26"/>
  <c r="N160" i="26"/>
  <c r="M160" i="26"/>
  <c r="L160" i="26"/>
  <c r="G160" i="26"/>
  <c r="S158" i="26"/>
  <c r="P158" i="26"/>
  <c r="O158" i="26"/>
  <c r="N158" i="26"/>
  <c r="M158" i="26"/>
  <c r="L158" i="26"/>
  <c r="G158" i="26"/>
  <c r="S157" i="26"/>
  <c r="P157" i="26"/>
  <c r="O157" i="26"/>
  <c r="N157" i="26"/>
  <c r="M157" i="26"/>
  <c r="L157" i="26"/>
  <c r="G157" i="26"/>
  <c r="S72" i="26"/>
  <c r="P72" i="26"/>
  <c r="O72" i="26"/>
  <c r="N72" i="26"/>
  <c r="M72" i="26"/>
  <c r="L72" i="26"/>
  <c r="G72" i="26"/>
  <c r="S70" i="26"/>
  <c r="P70" i="26"/>
  <c r="O70" i="26"/>
  <c r="N70" i="26"/>
  <c r="M70" i="26"/>
  <c r="L70" i="26"/>
  <c r="G70" i="26"/>
  <c r="S202" i="26"/>
  <c r="P202" i="26"/>
  <c r="O202" i="26"/>
  <c r="N202" i="26"/>
  <c r="M202" i="26"/>
  <c r="L202" i="26"/>
  <c r="G202" i="26"/>
  <c r="S201" i="26"/>
  <c r="P201" i="26"/>
  <c r="O201" i="26"/>
  <c r="N201" i="26"/>
  <c r="M201" i="26"/>
  <c r="L201" i="26"/>
  <c r="G201" i="26"/>
  <c r="S200" i="26"/>
  <c r="P200" i="26"/>
  <c r="O200" i="26"/>
  <c r="N200" i="26"/>
  <c r="M200" i="26"/>
  <c r="L200" i="26"/>
  <c r="G200" i="26"/>
  <c r="S198" i="26"/>
  <c r="P198" i="26"/>
  <c r="O198" i="26"/>
  <c r="N198" i="26"/>
  <c r="M198" i="26"/>
  <c r="L198" i="26"/>
  <c r="G198" i="26"/>
  <c r="S196" i="26"/>
  <c r="P196" i="26"/>
  <c r="O196" i="26"/>
  <c r="N196" i="26"/>
  <c r="M196" i="26"/>
  <c r="L196" i="26"/>
  <c r="G196" i="26"/>
  <c r="S195" i="26"/>
  <c r="P195" i="26"/>
  <c r="O195" i="26"/>
  <c r="N195" i="26"/>
  <c r="M195" i="26"/>
  <c r="L195" i="26"/>
  <c r="G195" i="26"/>
  <c r="S194" i="26"/>
  <c r="P194" i="26"/>
  <c r="O194" i="26"/>
  <c r="N194" i="26"/>
  <c r="M194" i="26"/>
  <c r="L194" i="26"/>
  <c r="G194" i="26"/>
  <c r="S192" i="26"/>
  <c r="P192" i="26"/>
  <c r="O192" i="26"/>
  <c r="N192" i="26"/>
  <c r="M192" i="26"/>
  <c r="L192" i="26"/>
  <c r="G192" i="26"/>
  <c r="S190" i="26"/>
  <c r="P190" i="26"/>
  <c r="O190" i="26"/>
  <c r="N190" i="26"/>
  <c r="M190" i="26"/>
  <c r="L190" i="26"/>
  <c r="G190" i="26"/>
  <c r="S186" i="26"/>
  <c r="P186" i="26"/>
  <c r="O186" i="26"/>
  <c r="N186" i="26"/>
  <c r="M186" i="26"/>
  <c r="L186" i="26"/>
  <c r="G186" i="26"/>
  <c r="S156" i="26"/>
  <c r="P156" i="26"/>
  <c r="O156" i="26"/>
  <c r="N156" i="26"/>
  <c r="M156" i="26"/>
  <c r="L156" i="26"/>
  <c r="G156" i="26"/>
  <c r="S155" i="26"/>
  <c r="P155" i="26"/>
  <c r="O155" i="26"/>
  <c r="N155" i="26"/>
  <c r="M155" i="26"/>
  <c r="L155" i="26"/>
  <c r="G155" i="26"/>
  <c r="S152" i="26"/>
  <c r="P152" i="26"/>
  <c r="O152" i="26"/>
  <c r="N152" i="26"/>
  <c r="M152" i="26"/>
  <c r="L152" i="26"/>
  <c r="G152" i="26"/>
  <c r="S146" i="26"/>
  <c r="P146" i="26"/>
  <c r="O146" i="26"/>
  <c r="N146" i="26"/>
  <c r="M146" i="26"/>
  <c r="L146" i="26"/>
  <c r="G146" i="26"/>
  <c r="S36" i="26"/>
  <c r="P36" i="26"/>
  <c r="O36" i="26"/>
  <c r="N36" i="26"/>
  <c r="M36" i="26"/>
  <c r="L36" i="26"/>
  <c r="G36" i="26"/>
  <c r="S35" i="26"/>
  <c r="P35" i="26"/>
  <c r="O35" i="26"/>
  <c r="N35" i="26"/>
  <c r="M35" i="26"/>
  <c r="L35" i="26"/>
  <c r="G35" i="26"/>
  <c r="S34" i="26"/>
  <c r="P34" i="26"/>
  <c r="O34" i="26"/>
  <c r="N34" i="26"/>
  <c r="M34" i="26"/>
  <c r="L34" i="26"/>
  <c r="G34" i="26"/>
  <c r="S32" i="26"/>
  <c r="P32" i="26"/>
  <c r="O32" i="26"/>
  <c r="N32" i="26"/>
  <c r="M32" i="26"/>
  <c r="L32" i="26"/>
  <c r="G32" i="26"/>
  <c r="S124" i="26"/>
  <c r="P124" i="26"/>
  <c r="O124" i="26"/>
  <c r="N124" i="26"/>
  <c r="M124" i="26"/>
  <c r="L124" i="26"/>
  <c r="G124" i="26"/>
  <c r="S123" i="26"/>
  <c r="P123" i="26"/>
  <c r="O123" i="26"/>
  <c r="N123" i="26"/>
  <c r="M123" i="26"/>
  <c r="L123" i="26"/>
  <c r="G123" i="26"/>
  <c r="S122" i="26"/>
  <c r="P122" i="26"/>
  <c r="O122" i="26"/>
  <c r="N122" i="26"/>
  <c r="M122" i="26"/>
  <c r="L122" i="26"/>
  <c r="G122" i="26"/>
  <c r="S121" i="26"/>
  <c r="P121" i="26"/>
  <c r="O121" i="26"/>
  <c r="N121" i="26"/>
  <c r="M121" i="26"/>
  <c r="L121" i="26"/>
  <c r="G121" i="26"/>
  <c r="S120" i="26"/>
  <c r="P120" i="26"/>
  <c r="O120" i="26"/>
  <c r="N120" i="26"/>
  <c r="M120" i="26"/>
  <c r="L120" i="26"/>
  <c r="G120" i="26"/>
  <c r="S145" i="26"/>
  <c r="P145" i="26"/>
  <c r="O145" i="26"/>
  <c r="N145" i="26"/>
  <c r="M145" i="26"/>
  <c r="L145" i="26"/>
  <c r="G145" i="26"/>
  <c r="S144" i="26"/>
  <c r="P144" i="26"/>
  <c r="O144" i="26"/>
  <c r="N144" i="26"/>
  <c r="M144" i="26"/>
  <c r="L144" i="26"/>
  <c r="G144" i="26"/>
  <c r="S142" i="26"/>
  <c r="P142" i="26"/>
  <c r="O142" i="26"/>
  <c r="N142" i="26"/>
  <c r="M142" i="26"/>
  <c r="L142" i="26"/>
  <c r="G142" i="26"/>
  <c r="S141" i="26"/>
  <c r="P141" i="26"/>
  <c r="O141" i="26"/>
  <c r="N141" i="26"/>
  <c r="M141" i="26"/>
  <c r="L141" i="26"/>
  <c r="G141" i="26"/>
  <c r="S45" i="26"/>
  <c r="P45" i="26"/>
  <c r="O45" i="26"/>
  <c r="N45" i="26"/>
  <c r="M45" i="26"/>
  <c r="L45" i="26"/>
  <c r="G45" i="26"/>
  <c r="G43" i="26"/>
  <c r="G42" i="26"/>
  <c r="G41" i="26"/>
  <c r="S62" i="26"/>
  <c r="P62" i="26"/>
  <c r="O62" i="26"/>
  <c r="N62" i="26"/>
  <c r="M62" i="26"/>
  <c r="L62" i="26"/>
  <c r="G62" i="26"/>
  <c r="S60" i="26"/>
  <c r="P60" i="26"/>
  <c r="O60" i="26"/>
  <c r="N60" i="26"/>
  <c r="M60" i="26"/>
  <c r="L60" i="26"/>
  <c r="G60" i="26"/>
  <c r="S139" i="26"/>
  <c r="P139" i="26"/>
  <c r="O139" i="26"/>
  <c r="N139" i="26"/>
  <c r="M139" i="26"/>
  <c r="L139" i="26"/>
  <c r="G139" i="26"/>
  <c r="S138" i="26"/>
  <c r="P138" i="26"/>
  <c r="O138" i="26"/>
  <c r="N138" i="26"/>
  <c r="M138" i="26"/>
  <c r="L138" i="26"/>
  <c r="G138" i="26"/>
  <c r="S132" i="26"/>
  <c r="P132" i="26"/>
  <c r="O132" i="26"/>
  <c r="N132" i="26"/>
  <c r="M132" i="26"/>
  <c r="L132" i="26"/>
  <c r="G132" i="26"/>
  <c r="S119" i="26"/>
  <c r="P119" i="26"/>
  <c r="O119" i="26"/>
  <c r="N119" i="26"/>
  <c r="M119" i="26"/>
  <c r="L119" i="26"/>
  <c r="G119" i="26"/>
  <c r="S111" i="26"/>
  <c r="P111" i="26"/>
  <c r="O111" i="26"/>
  <c r="N111" i="26"/>
  <c r="M111" i="26"/>
  <c r="L111" i="26"/>
  <c r="G111" i="26"/>
  <c r="S107" i="26"/>
  <c r="P107" i="26"/>
  <c r="O107" i="26"/>
  <c r="N107" i="26"/>
  <c r="M107" i="26"/>
  <c r="L107" i="26"/>
  <c r="G107" i="26"/>
  <c r="S113" i="26"/>
  <c r="P113" i="26"/>
  <c r="O113" i="26"/>
  <c r="N113" i="26"/>
  <c r="M113" i="26"/>
  <c r="L113" i="26"/>
  <c r="G113" i="26"/>
  <c r="S112" i="26"/>
  <c r="P112" i="26"/>
  <c r="O112" i="26"/>
  <c r="N112" i="26"/>
  <c r="M112" i="26"/>
  <c r="L112" i="26"/>
  <c r="G112" i="26"/>
  <c r="S108" i="26"/>
  <c r="P108" i="26"/>
  <c r="O108" i="26"/>
  <c r="N108" i="26"/>
  <c r="M108" i="26"/>
  <c r="L108" i="26"/>
  <c r="G108" i="26"/>
  <c r="S102" i="26"/>
  <c r="P102" i="26"/>
  <c r="O102" i="26"/>
  <c r="N102" i="26"/>
  <c r="M102" i="26"/>
  <c r="L102" i="26"/>
  <c r="S211" i="26"/>
  <c r="P211" i="26"/>
  <c r="O211" i="26"/>
  <c r="N211" i="26"/>
  <c r="M211" i="26"/>
  <c r="L211" i="26"/>
  <c r="G211" i="26"/>
  <c r="S209" i="26"/>
  <c r="O209" i="26"/>
  <c r="N209" i="26"/>
  <c r="M209" i="26"/>
  <c r="L209" i="26"/>
  <c r="G209" i="26"/>
  <c r="G63" i="26"/>
  <c r="S19" i="26"/>
  <c r="P19" i="26"/>
  <c r="O19" i="26"/>
  <c r="N19" i="26"/>
  <c r="M19" i="26"/>
  <c r="L19" i="26"/>
  <c r="G19" i="26"/>
  <c r="S13" i="26"/>
  <c r="P13" i="26"/>
  <c r="O13" i="26"/>
  <c r="N13" i="26"/>
  <c r="M13" i="26"/>
  <c r="L13" i="26"/>
  <c r="S12" i="26"/>
  <c r="P12" i="26"/>
  <c r="O12" i="26"/>
  <c r="N12" i="26"/>
  <c r="M12" i="26"/>
  <c r="L12" i="26"/>
  <c r="S11" i="26"/>
  <c r="P11" i="26"/>
  <c r="O11" i="26"/>
  <c r="N11" i="26"/>
  <c r="M11" i="26"/>
  <c r="L11" i="26"/>
  <c r="S10" i="26"/>
  <c r="P10" i="26"/>
  <c r="O10" i="26"/>
  <c r="N10" i="26"/>
  <c r="M10" i="26"/>
  <c r="L10" i="26"/>
  <c r="S9" i="26"/>
  <c r="P9" i="26"/>
  <c r="O9" i="26"/>
  <c r="N9" i="26"/>
  <c r="M9" i="26"/>
  <c r="L9" i="26"/>
  <c r="O8" i="26"/>
  <c r="N8" i="26"/>
  <c r="M8" i="26"/>
  <c r="L8" i="26"/>
  <c r="L167" i="10"/>
  <c r="M167" i="10"/>
  <c r="N167" i="10"/>
  <c r="O167" i="10"/>
  <c r="P167" i="10"/>
  <c r="R167" i="10"/>
  <c r="L168" i="10"/>
  <c r="M168" i="10"/>
  <c r="N168" i="10"/>
  <c r="O168" i="10"/>
  <c r="P168" i="10"/>
  <c r="R168" i="10"/>
  <c r="L169" i="10"/>
  <c r="M169" i="10"/>
  <c r="N169" i="10"/>
  <c r="O169" i="10"/>
  <c r="P169" i="10"/>
  <c r="R169" i="10"/>
  <c r="L170" i="10"/>
  <c r="M170" i="10"/>
  <c r="N170" i="10"/>
  <c r="O170" i="10"/>
  <c r="P170" i="10"/>
  <c r="R170" i="10"/>
  <c r="L171" i="10"/>
  <c r="M171" i="10"/>
  <c r="N171" i="10"/>
  <c r="O171" i="10"/>
  <c r="P171" i="10"/>
  <c r="R171" i="10"/>
  <c r="L172" i="10"/>
  <c r="M172" i="10"/>
  <c r="N172" i="10"/>
  <c r="O172" i="10"/>
  <c r="P172" i="10"/>
  <c r="R172" i="10"/>
  <c r="L173" i="10"/>
  <c r="M173" i="10"/>
  <c r="N173" i="10"/>
  <c r="O173" i="10"/>
  <c r="P173" i="10"/>
  <c r="R173" i="10"/>
  <c r="L174" i="10"/>
  <c r="M174" i="10"/>
  <c r="N174" i="10"/>
  <c r="O174" i="10"/>
  <c r="P174" i="10"/>
  <c r="R174" i="10"/>
  <c r="L175" i="10"/>
  <c r="M175" i="10"/>
  <c r="N175" i="10"/>
  <c r="O175" i="10"/>
  <c r="P175" i="10"/>
  <c r="R175" i="10"/>
  <c r="L176" i="10"/>
  <c r="M176" i="10"/>
  <c r="N176" i="10"/>
  <c r="O176" i="10"/>
  <c r="P176" i="10"/>
  <c r="R176" i="10"/>
  <c r="L177" i="10"/>
  <c r="M177" i="10"/>
  <c r="N177" i="10"/>
  <c r="O177" i="10"/>
  <c r="P177" i="10"/>
  <c r="R177" i="10"/>
  <c r="L178" i="10"/>
  <c r="M178" i="10"/>
  <c r="N178" i="10"/>
  <c r="O178" i="10"/>
  <c r="P178" i="10"/>
  <c r="R178" i="10"/>
  <c r="L179" i="10"/>
  <c r="M179" i="10"/>
  <c r="N179" i="10"/>
  <c r="O179" i="10"/>
  <c r="P179" i="10"/>
  <c r="R179" i="10"/>
  <c r="L180" i="10"/>
  <c r="M180" i="10"/>
  <c r="N180" i="10"/>
  <c r="O180" i="10"/>
  <c r="P180" i="10"/>
  <c r="R180" i="10"/>
  <c r="L181" i="10"/>
  <c r="M181" i="10"/>
  <c r="N181" i="10"/>
  <c r="O181" i="10"/>
  <c r="P181" i="10"/>
  <c r="R181" i="10"/>
  <c r="L182" i="10"/>
  <c r="M182" i="10"/>
  <c r="N182" i="10"/>
  <c r="O182" i="10"/>
  <c r="P182" i="10"/>
  <c r="R182" i="10"/>
  <c r="L183" i="10"/>
  <c r="M183" i="10"/>
  <c r="N183" i="10"/>
  <c r="O183" i="10"/>
  <c r="P183" i="10"/>
  <c r="R183" i="10"/>
  <c r="L184" i="10"/>
  <c r="M184" i="10"/>
  <c r="N184" i="10"/>
  <c r="O184" i="10"/>
  <c r="P184" i="10"/>
  <c r="R184" i="10"/>
  <c r="L185" i="10"/>
  <c r="M185" i="10"/>
  <c r="N185" i="10"/>
  <c r="O185" i="10"/>
  <c r="P185" i="10"/>
  <c r="R185" i="10"/>
  <c r="L186" i="10"/>
  <c r="M186" i="10"/>
  <c r="N186" i="10"/>
  <c r="O186" i="10"/>
  <c r="P186" i="10"/>
  <c r="R186" i="10"/>
  <c r="L187" i="10"/>
  <c r="M187" i="10"/>
  <c r="N187" i="10"/>
  <c r="O187" i="10"/>
  <c r="P187" i="10"/>
  <c r="R187" i="10"/>
  <c r="L188" i="10"/>
  <c r="M188" i="10"/>
  <c r="N188" i="10"/>
  <c r="O188" i="10"/>
  <c r="P188" i="10"/>
  <c r="R188" i="10"/>
  <c r="L189" i="10"/>
  <c r="M189" i="10"/>
  <c r="N189" i="10"/>
  <c r="O189" i="10"/>
  <c r="P189" i="10"/>
  <c r="R189" i="10"/>
  <c r="L190" i="10"/>
  <c r="M190" i="10"/>
  <c r="N190" i="10"/>
  <c r="O190" i="10"/>
  <c r="P190" i="10"/>
  <c r="R190" i="10"/>
  <c r="L191" i="10"/>
  <c r="M191" i="10"/>
  <c r="N191" i="10"/>
  <c r="O191" i="10"/>
  <c r="P191" i="10"/>
  <c r="R191" i="10"/>
  <c r="L192" i="10"/>
  <c r="M192" i="10"/>
  <c r="N192" i="10"/>
  <c r="P192" i="10"/>
  <c r="R192" i="10"/>
  <c r="L193" i="10"/>
  <c r="M193" i="10"/>
  <c r="N193" i="10"/>
  <c r="O193" i="10"/>
  <c r="P193" i="10"/>
  <c r="R193" i="10"/>
  <c r="L194" i="10"/>
  <c r="M194" i="10"/>
  <c r="N194" i="10"/>
  <c r="O194" i="10"/>
  <c r="P194" i="10"/>
  <c r="R194" i="10"/>
  <c r="L195" i="10"/>
  <c r="M195" i="10"/>
  <c r="N195" i="10"/>
  <c r="O195" i="10"/>
  <c r="P195" i="10"/>
  <c r="R195" i="10"/>
  <c r="L196" i="10"/>
  <c r="M196" i="10"/>
  <c r="N196" i="10"/>
  <c r="O196" i="10"/>
  <c r="P196" i="10"/>
  <c r="R196" i="10"/>
  <c r="L197" i="10"/>
  <c r="M197" i="10"/>
  <c r="N197" i="10"/>
  <c r="O197" i="10"/>
  <c r="P197" i="10"/>
  <c r="R197" i="10"/>
  <c r="L198" i="10"/>
  <c r="M198" i="10"/>
  <c r="N198" i="10"/>
  <c r="O198" i="10"/>
  <c r="P198" i="10"/>
  <c r="R198" i="10"/>
  <c r="L199" i="10"/>
  <c r="M199" i="10"/>
  <c r="N199" i="10"/>
  <c r="O199" i="10"/>
  <c r="P199" i="10"/>
  <c r="R199" i="10"/>
  <c r="L200" i="10"/>
  <c r="M200" i="10"/>
  <c r="N200" i="10"/>
  <c r="O200" i="10"/>
  <c r="P200" i="10"/>
  <c r="R200" i="10"/>
  <c r="L201" i="10"/>
  <c r="M201" i="10"/>
  <c r="N201" i="10"/>
  <c r="O201" i="10"/>
  <c r="P201" i="10"/>
  <c r="R201" i="10"/>
  <c r="L202" i="10"/>
  <c r="M202" i="10"/>
  <c r="N202" i="10"/>
  <c r="O202" i="10"/>
  <c r="P202" i="10"/>
  <c r="R202" i="10"/>
  <c r="L203" i="10"/>
  <c r="M203" i="10"/>
  <c r="N203" i="10"/>
  <c r="O203" i="10"/>
  <c r="R203" i="10"/>
  <c r="L204" i="10"/>
  <c r="M204" i="10"/>
  <c r="N204" i="10"/>
  <c r="O204" i="10"/>
  <c r="P204" i="10"/>
  <c r="R204" i="10"/>
  <c r="L205" i="10"/>
  <c r="M205" i="10"/>
  <c r="N205" i="10"/>
  <c r="O205" i="10"/>
  <c r="P205" i="10"/>
  <c r="R205" i="10"/>
  <c r="L206" i="10"/>
  <c r="M206" i="10"/>
  <c r="N206" i="10"/>
  <c r="O206" i="10"/>
  <c r="P206" i="10"/>
  <c r="R206" i="10"/>
  <c r="L207" i="10"/>
  <c r="M207" i="10"/>
  <c r="N207" i="10"/>
  <c r="O207" i="10"/>
  <c r="P207" i="10"/>
  <c r="R207" i="10"/>
  <c r="L208" i="10"/>
  <c r="M208" i="10"/>
  <c r="N208" i="10"/>
  <c r="O208" i="10"/>
  <c r="P208" i="10"/>
  <c r="R208" i="10"/>
  <c r="L209" i="10"/>
  <c r="M209" i="10"/>
  <c r="N209" i="10"/>
  <c r="O209" i="10"/>
  <c r="P209" i="10"/>
  <c r="R209" i="10"/>
  <c r="L210" i="10"/>
  <c r="M210" i="10"/>
  <c r="N210" i="10"/>
  <c r="O210" i="10"/>
  <c r="P210" i="10"/>
  <c r="R210" i="10"/>
  <c r="L211" i="10"/>
  <c r="M211" i="10"/>
  <c r="N211" i="10"/>
  <c r="O211" i="10"/>
  <c r="P211" i="10"/>
  <c r="R211" i="10"/>
  <c r="L212" i="10"/>
  <c r="M212" i="10"/>
  <c r="N212" i="10"/>
  <c r="O212" i="10"/>
  <c r="P212" i="10"/>
  <c r="R212" i="10"/>
  <c r="L213" i="10"/>
  <c r="M213" i="10"/>
  <c r="N213" i="10"/>
  <c r="O213" i="10"/>
  <c r="P213" i="10"/>
  <c r="R213" i="10"/>
  <c r="L214" i="10"/>
  <c r="M214" i="10"/>
  <c r="N214" i="10"/>
  <c r="O214" i="10"/>
  <c r="P214" i="10"/>
  <c r="R214" i="10"/>
  <c r="L215" i="10"/>
  <c r="M215" i="10"/>
  <c r="N215" i="10"/>
  <c r="O215" i="10"/>
  <c r="P215" i="10"/>
  <c r="R215" i="10"/>
  <c r="L216" i="10"/>
  <c r="M216" i="10"/>
  <c r="N216" i="10"/>
  <c r="O216" i="10"/>
  <c r="P216" i="10"/>
  <c r="R216" i="10"/>
  <c r="G166" i="10"/>
  <c r="G167" i="10"/>
  <c r="G168" i="10"/>
  <c r="G169" i="10"/>
  <c r="G170" i="10"/>
  <c r="G171" i="10"/>
  <c r="G172" i="10"/>
  <c r="G173" i="10"/>
  <c r="G174" i="10"/>
  <c r="G175" i="10"/>
  <c r="G176" i="10"/>
  <c r="G177" i="10"/>
  <c r="G178" i="10"/>
  <c r="G179" i="10"/>
  <c r="G180" i="10"/>
  <c r="G181" i="10"/>
  <c r="G182" i="10"/>
  <c r="G183" i="10"/>
  <c r="G184" i="10"/>
  <c r="G185" i="10"/>
  <c r="G186" i="10"/>
  <c r="L160" i="10"/>
  <c r="M160" i="10"/>
  <c r="N160" i="10"/>
  <c r="O160" i="10"/>
  <c r="P160" i="10"/>
  <c r="R160" i="10"/>
  <c r="L161" i="10"/>
  <c r="M161" i="10"/>
  <c r="N161" i="10"/>
  <c r="O161" i="10"/>
  <c r="P161" i="10"/>
  <c r="R161" i="10"/>
  <c r="L162" i="10"/>
  <c r="M162" i="10"/>
  <c r="N162" i="10"/>
  <c r="O162" i="10"/>
  <c r="P162" i="10"/>
  <c r="R162" i="10"/>
  <c r="L163" i="10"/>
  <c r="M163" i="10"/>
  <c r="N163" i="10"/>
  <c r="O163" i="10"/>
  <c r="P163" i="10"/>
  <c r="R163" i="10"/>
  <c r="L164" i="10"/>
  <c r="M164" i="10"/>
  <c r="N164" i="10"/>
  <c r="O164" i="10"/>
  <c r="P164" i="10"/>
  <c r="R164" i="10"/>
  <c r="L166" i="10"/>
  <c r="M166" i="10"/>
  <c r="N166" i="10"/>
  <c r="O166" i="10"/>
  <c r="P166" i="10"/>
  <c r="R166" i="10"/>
  <c r="G160" i="10"/>
  <c r="G161" i="10"/>
  <c r="G162" i="10"/>
  <c r="G163" i="10"/>
  <c r="G164" i="10"/>
  <c r="L132" i="10"/>
  <c r="M132" i="10"/>
  <c r="N132" i="10"/>
  <c r="O132" i="10"/>
  <c r="P132" i="10"/>
  <c r="R132" i="10"/>
  <c r="L133" i="10"/>
  <c r="M133" i="10"/>
  <c r="N133" i="10"/>
  <c r="O133" i="10"/>
  <c r="P133" i="10"/>
  <c r="R133" i="10"/>
  <c r="L134" i="10"/>
  <c r="M134" i="10"/>
  <c r="N134" i="10"/>
  <c r="O134" i="10"/>
  <c r="P134" i="10"/>
  <c r="R134" i="10"/>
  <c r="L135" i="10"/>
  <c r="M135" i="10"/>
  <c r="N135" i="10"/>
  <c r="O135" i="10"/>
  <c r="P135" i="10"/>
  <c r="R135" i="10"/>
  <c r="L136" i="10"/>
  <c r="M136" i="10"/>
  <c r="N136" i="10"/>
  <c r="O136" i="10"/>
  <c r="P136" i="10"/>
  <c r="R136" i="10"/>
  <c r="G132" i="10"/>
  <c r="G135" i="10"/>
  <c r="G136" i="10"/>
  <c r="G118" i="10"/>
  <c r="G119" i="10"/>
  <c r="G120" i="10"/>
  <c r="G122" i="10"/>
  <c r="G126" i="10"/>
  <c r="G127" i="10"/>
  <c r="G128" i="10"/>
  <c r="G129" i="10"/>
  <c r="G141" i="10" l="1"/>
  <c r="L141" i="10"/>
  <c r="M141" i="10"/>
  <c r="N141" i="10"/>
  <c r="O141" i="10"/>
  <c r="P141" i="10"/>
  <c r="R141" i="10"/>
  <c r="G142" i="10"/>
  <c r="L142" i="10"/>
  <c r="M142" i="10"/>
  <c r="N142" i="10"/>
  <c r="O142" i="10"/>
  <c r="P142" i="10"/>
  <c r="R142" i="10"/>
  <c r="G95" i="10"/>
  <c r="L95" i="10"/>
  <c r="M95" i="10"/>
  <c r="N95" i="10"/>
  <c r="O95" i="10"/>
  <c r="P95" i="10"/>
  <c r="R95" i="10"/>
  <c r="G96" i="10"/>
  <c r="L96" i="10"/>
  <c r="M96" i="10"/>
  <c r="N96" i="10"/>
  <c r="O96" i="10"/>
  <c r="P96" i="10"/>
  <c r="R96" i="10"/>
  <c r="L89" i="10"/>
  <c r="M89" i="10"/>
  <c r="N89" i="10"/>
  <c r="O89" i="10"/>
  <c r="P89" i="10"/>
  <c r="R89" i="10"/>
  <c r="G91" i="10"/>
  <c r="L91" i="10"/>
  <c r="M91" i="10"/>
  <c r="N91" i="10"/>
  <c r="O91" i="10"/>
  <c r="P91" i="10"/>
  <c r="R91" i="10"/>
  <c r="G37" i="10"/>
  <c r="G38" i="10"/>
  <c r="G39" i="10"/>
  <c r="G40" i="10"/>
  <c r="G41" i="10"/>
  <c r="G42" i="10"/>
  <c r="G43" i="10"/>
  <c r="G44" i="10"/>
  <c r="G45" i="10"/>
  <c r="G46" i="10"/>
  <c r="G47" i="10"/>
  <c r="G48" i="10"/>
  <c r="G49" i="10"/>
  <c r="G50" i="10"/>
  <c r="G51" i="10"/>
  <c r="G52" i="10"/>
  <c r="G53" i="10"/>
  <c r="G36" i="10"/>
  <c r="G35" i="10"/>
  <c r="L35" i="10"/>
  <c r="P35" i="10"/>
  <c r="R35" i="10"/>
  <c r="G8" i="10"/>
  <c r="G9" i="10"/>
  <c r="G11" i="10"/>
  <c r="G12" i="10"/>
  <c r="G13" i="10"/>
  <c r="G14" i="10"/>
  <c r="G15" i="10"/>
  <c r="G16" i="10"/>
  <c r="G17" i="10"/>
  <c r="G19" i="10"/>
  <c r="G21" i="10"/>
  <c r="G22" i="10"/>
  <c r="G23" i="10"/>
  <c r="G25" i="10"/>
  <c r="G26" i="10"/>
  <c r="G27" i="10"/>
  <c r="G29" i="10"/>
  <c r="G30" i="10"/>
  <c r="G31" i="10"/>
  <c r="G32" i="10"/>
  <c r="G34" i="10"/>
  <c r="G54" i="10"/>
  <c r="G56" i="10"/>
  <c r="G57" i="10"/>
  <c r="G59" i="10"/>
  <c r="G61" i="10"/>
  <c r="G63" i="10"/>
  <c r="G64" i="10"/>
  <c r="G65" i="10"/>
  <c r="G66" i="10"/>
  <c r="G67" i="10"/>
  <c r="G68" i="10"/>
  <c r="G69" i="10"/>
  <c r="G70" i="10"/>
  <c r="G72" i="10"/>
  <c r="G73" i="10"/>
  <c r="G75" i="10"/>
  <c r="G76" i="10"/>
  <c r="G82" i="10"/>
  <c r="G86" i="10"/>
  <c r="G87" i="10"/>
  <c r="G81" i="10"/>
  <c r="G83" i="10"/>
  <c r="G84" i="10"/>
  <c r="G88" i="10"/>
  <c r="G90" i="10"/>
  <c r="G92" i="10"/>
  <c r="G93" i="10"/>
  <c r="G94" i="10"/>
  <c r="G97" i="10"/>
  <c r="G98" i="10"/>
  <c r="G105" i="10"/>
  <c r="G106" i="10"/>
  <c r="G109" i="10"/>
  <c r="G110" i="10"/>
  <c r="G111" i="10"/>
  <c r="G112" i="10"/>
  <c r="G113" i="10"/>
  <c r="G114" i="10"/>
  <c r="G115" i="10"/>
  <c r="G116" i="10"/>
  <c r="G117" i="10"/>
  <c r="G130" i="10"/>
  <c r="G131" i="10"/>
  <c r="G137" i="10"/>
  <c r="G138" i="10"/>
  <c r="G139" i="10"/>
  <c r="G140" i="10"/>
  <c r="G144" i="10"/>
  <c r="G145" i="10"/>
  <c r="G147" i="10"/>
  <c r="G148" i="10"/>
  <c r="G150" i="10"/>
  <c r="G151" i="10"/>
  <c r="G152" i="10"/>
  <c r="G153" i="10"/>
  <c r="G154" i="10"/>
  <c r="G155" i="10"/>
  <c r="G156" i="10"/>
  <c r="G187" i="10"/>
  <c r="G188" i="10"/>
  <c r="G189" i="10"/>
  <c r="G190" i="10"/>
  <c r="G191" i="10"/>
  <c r="G192" i="10"/>
  <c r="G193" i="10"/>
  <c r="G194" i="10"/>
  <c r="G195" i="10"/>
  <c r="G196" i="10"/>
  <c r="G197" i="10"/>
  <c r="G198" i="10"/>
  <c r="G199" i="10"/>
  <c r="G200" i="10"/>
  <c r="G201" i="10"/>
  <c r="G202" i="10"/>
  <c r="G203" i="10"/>
  <c r="G204" i="10"/>
  <c r="G205" i="10"/>
  <c r="G206" i="10"/>
  <c r="G207" i="10"/>
  <c r="G208" i="10"/>
  <c r="G209" i="10"/>
  <c r="G210" i="10"/>
  <c r="G211" i="10"/>
  <c r="G212" i="10"/>
  <c r="G213" i="10"/>
  <c r="G214" i="10"/>
  <c r="G215" i="10"/>
  <c r="G216" i="10"/>
  <c r="G217" i="10"/>
  <c r="G218" i="10"/>
  <c r="G219" i="10"/>
  <c r="G220" i="10"/>
  <c r="L12" i="10"/>
  <c r="M12" i="10"/>
  <c r="N12" i="10"/>
  <c r="O12" i="10"/>
  <c r="P12" i="10"/>
  <c r="R12" i="10"/>
  <c r="L13" i="10"/>
  <c r="M13" i="10"/>
  <c r="N13" i="10"/>
  <c r="O13" i="10"/>
  <c r="P13" i="10"/>
  <c r="R13" i="10"/>
  <c r="L14" i="10"/>
  <c r="M14" i="10"/>
  <c r="N14" i="10"/>
  <c r="O14" i="10"/>
  <c r="P14" i="10"/>
  <c r="R14" i="10"/>
  <c r="L15" i="10"/>
  <c r="M15" i="10"/>
  <c r="N15" i="10"/>
  <c r="O15" i="10"/>
  <c r="P15" i="10"/>
  <c r="R15" i="10"/>
  <c r="L16" i="10"/>
  <c r="M16" i="10"/>
  <c r="N16" i="10"/>
  <c r="O16" i="10"/>
  <c r="P16" i="10"/>
  <c r="R16" i="10"/>
  <c r="L17" i="10"/>
  <c r="M17" i="10"/>
  <c r="N17" i="10"/>
  <c r="O17" i="10"/>
  <c r="P17" i="10"/>
  <c r="R17" i="10"/>
  <c r="L19" i="10"/>
  <c r="M19" i="10"/>
  <c r="N19" i="10"/>
  <c r="O19" i="10"/>
  <c r="P19" i="10"/>
  <c r="R19" i="10"/>
  <c r="L21" i="10"/>
  <c r="M21" i="10"/>
  <c r="N21" i="10"/>
  <c r="O21" i="10"/>
  <c r="P21" i="10"/>
  <c r="R21" i="10"/>
  <c r="L22" i="10"/>
  <c r="M22" i="10"/>
  <c r="N22" i="10"/>
  <c r="O22" i="10"/>
  <c r="P22" i="10"/>
  <c r="R22" i="10"/>
  <c r="L23" i="10"/>
  <c r="M23" i="10"/>
  <c r="N23" i="10"/>
  <c r="O23" i="10"/>
  <c r="P23" i="10"/>
  <c r="R23" i="10"/>
  <c r="L24" i="10"/>
  <c r="M24" i="10"/>
  <c r="N24" i="10"/>
  <c r="O24" i="10"/>
  <c r="P24" i="10"/>
  <c r="R24" i="10"/>
  <c r="L25" i="10"/>
  <c r="M25" i="10"/>
  <c r="N25" i="10"/>
  <c r="O25" i="10"/>
  <c r="P25" i="10"/>
  <c r="R25" i="10"/>
  <c r="L26" i="10"/>
  <c r="M26" i="10"/>
  <c r="N26" i="10"/>
  <c r="O26" i="10"/>
  <c r="P26" i="10"/>
  <c r="R26" i="10"/>
  <c r="L27" i="10"/>
  <c r="M27" i="10"/>
  <c r="N27" i="10"/>
  <c r="O27" i="10"/>
  <c r="P27" i="10"/>
  <c r="R27" i="10"/>
  <c r="L29" i="10"/>
  <c r="M29" i="10"/>
  <c r="N29" i="10"/>
  <c r="O29" i="10"/>
  <c r="P29" i="10"/>
  <c r="R29" i="10"/>
  <c r="L30" i="10"/>
  <c r="M30" i="10"/>
  <c r="N30" i="10"/>
  <c r="O30" i="10"/>
  <c r="P30" i="10"/>
  <c r="R30" i="10"/>
  <c r="L31" i="10"/>
  <c r="M31" i="10"/>
  <c r="N31" i="10"/>
  <c r="O31" i="10"/>
  <c r="P31" i="10"/>
  <c r="R31" i="10"/>
  <c r="L32" i="10"/>
  <c r="M32" i="10"/>
  <c r="N32" i="10"/>
  <c r="O32" i="10"/>
  <c r="P32" i="10"/>
  <c r="R32" i="10"/>
  <c r="L33" i="10"/>
  <c r="M33" i="10"/>
  <c r="N33" i="10"/>
  <c r="O33" i="10"/>
  <c r="P33" i="10"/>
  <c r="R33" i="10"/>
  <c r="L34" i="10"/>
  <c r="M34" i="10"/>
  <c r="N34" i="10"/>
  <c r="O34" i="10"/>
  <c r="P34" i="10"/>
  <c r="R34" i="10"/>
  <c r="L36" i="10"/>
  <c r="M36" i="10"/>
  <c r="N36" i="10"/>
  <c r="O36" i="10"/>
  <c r="P36" i="10"/>
  <c r="R36" i="10"/>
  <c r="L37" i="10"/>
  <c r="M37" i="10"/>
  <c r="N37" i="10"/>
  <c r="O37" i="10"/>
  <c r="P37" i="10"/>
  <c r="R37" i="10"/>
  <c r="L38" i="10"/>
  <c r="M38" i="10"/>
  <c r="N38" i="10"/>
  <c r="O38" i="10"/>
  <c r="P38" i="10"/>
  <c r="R38" i="10"/>
  <c r="L39" i="10"/>
  <c r="M39" i="10"/>
  <c r="N39" i="10"/>
  <c r="O39" i="10"/>
  <c r="P39" i="10"/>
  <c r="R39" i="10"/>
  <c r="L40" i="10"/>
  <c r="M40" i="10"/>
  <c r="N40" i="10"/>
  <c r="O40" i="10"/>
  <c r="P40" i="10"/>
  <c r="R40" i="10"/>
  <c r="L41" i="10"/>
  <c r="M41" i="10"/>
  <c r="N41" i="10"/>
  <c r="O41" i="10"/>
  <c r="P41" i="10"/>
  <c r="R41" i="10"/>
  <c r="L42" i="10"/>
  <c r="M42" i="10"/>
  <c r="N42" i="10"/>
  <c r="O42" i="10"/>
  <c r="P42" i="10"/>
  <c r="R42" i="10"/>
  <c r="L43" i="10"/>
  <c r="M43" i="10"/>
  <c r="N43" i="10"/>
  <c r="O43" i="10"/>
  <c r="P43" i="10"/>
  <c r="R43" i="10"/>
  <c r="L44" i="10"/>
  <c r="M44" i="10"/>
  <c r="N44" i="10"/>
  <c r="O44" i="10"/>
  <c r="P44" i="10"/>
  <c r="R44" i="10"/>
  <c r="L45" i="10"/>
  <c r="M45" i="10"/>
  <c r="N45" i="10"/>
  <c r="O45" i="10"/>
  <c r="P45" i="10"/>
  <c r="R45" i="10"/>
  <c r="L46" i="10"/>
  <c r="M46" i="10"/>
  <c r="N46" i="10"/>
  <c r="O46" i="10"/>
  <c r="P46" i="10"/>
  <c r="R46" i="10"/>
  <c r="L47" i="10"/>
  <c r="M47" i="10"/>
  <c r="N47" i="10"/>
  <c r="O47" i="10"/>
  <c r="P47" i="10"/>
  <c r="R47" i="10"/>
  <c r="L48" i="10"/>
  <c r="M48" i="10"/>
  <c r="N48" i="10"/>
  <c r="O48" i="10"/>
  <c r="P48" i="10"/>
  <c r="R48" i="10"/>
  <c r="L49" i="10"/>
  <c r="M49" i="10"/>
  <c r="N49" i="10"/>
  <c r="O49" i="10"/>
  <c r="P49" i="10"/>
  <c r="R49" i="10"/>
  <c r="L50" i="10"/>
  <c r="M50" i="10"/>
  <c r="N50" i="10"/>
  <c r="O50" i="10"/>
  <c r="P50" i="10"/>
  <c r="R50" i="10"/>
  <c r="L51" i="10"/>
  <c r="M51" i="10"/>
  <c r="N51" i="10"/>
  <c r="O51" i="10"/>
  <c r="P51" i="10"/>
  <c r="R51" i="10"/>
  <c r="L52" i="10"/>
  <c r="M52" i="10"/>
  <c r="N52" i="10"/>
  <c r="O52" i="10"/>
  <c r="P52" i="10"/>
  <c r="R52" i="10"/>
  <c r="L53" i="10"/>
  <c r="M53" i="10"/>
  <c r="N53" i="10"/>
  <c r="O53" i="10"/>
  <c r="P53" i="10"/>
  <c r="R53" i="10"/>
  <c r="L54" i="10"/>
  <c r="M54" i="10"/>
  <c r="N54" i="10"/>
  <c r="O54" i="10"/>
  <c r="P54" i="10"/>
  <c r="R54" i="10"/>
  <c r="L56" i="10"/>
  <c r="M56" i="10"/>
  <c r="N56" i="10"/>
  <c r="O56" i="10"/>
  <c r="P56" i="10"/>
  <c r="R56" i="10"/>
  <c r="L57" i="10"/>
  <c r="M57" i="10"/>
  <c r="N57" i="10"/>
  <c r="O57" i="10"/>
  <c r="P57" i="10"/>
  <c r="R57" i="10"/>
  <c r="L59" i="10"/>
  <c r="M59" i="10"/>
  <c r="N59" i="10"/>
  <c r="O59" i="10"/>
  <c r="P59" i="10"/>
  <c r="R59" i="10"/>
  <c r="L61" i="10"/>
  <c r="M61" i="10"/>
  <c r="N61" i="10"/>
  <c r="O61" i="10"/>
  <c r="P61" i="10"/>
  <c r="R61" i="10"/>
  <c r="L63" i="10"/>
  <c r="M63" i="10"/>
  <c r="N63" i="10"/>
  <c r="O63" i="10"/>
  <c r="P63" i="10"/>
  <c r="R63" i="10"/>
  <c r="L64" i="10"/>
  <c r="M64" i="10"/>
  <c r="N64" i="10"/>
  <c r="O64" i="10"/>
  <c r="P64" i="10"/>
  <c r="R64" i="10"/>
  <c r="L65" i="10"/>
  <c r="M65" i="10"/>
  <c r="N65" i="10"/>
  <c r="O65" i="10"/>
  <c r="P65" i="10"/>
  <c r="R65" i="10"/>
  <c r="L66" i="10"/>
  <c r="M66" i="10"/>
  <c r="N66" i="10"/>
  <c r="O66" i="10"/>
  <c r="P66" i="10"/>
  <c r="R66" i="10"/>
  <c r="L67" i="10"/>
  <c r="M67" i="10"/>
  <c r="N67" i="10"/>
  <c r="O67" i="10"/>
  <c r="P67" i="10"/>
  <c r="R67" i="10"/>
  <c r="L68" i="10"/>
  <c r="M68" i="10"/>
  <c r="N68" i="10"/>
  <c r="O68" i="10"/>
  <c r="P68" i="10"/>
  <c r="R68" i="10"/>
  <c r="L69" i="10"/>
  <c r="M69" i="10"/>
  <c r="N69" i="10"/>
  <c r="O69" i="10"/>
  <c r="P69" i="10"/>
  <c r="R69" i="10"/>
  <c r="L70" i="10"/>
  <c r="M70" i="10"/>
  <c r="N70" i="10"/>
  <c r="O70" i="10"/>
  <c r="P70" i="10"/>
  <c r="R70" i="10"/>
  <c r="L71" i="10"/>
  <c r="M71" i="10"/>
  <c r="N71" i="10"/>
  <c r="O71" i="10"/>
  <c r="P71" i="10"/>
  <c r="R71" i="10"/>
  <c r="L72" i="10"/>
  <c r="M72" i="10"/>
  <c r="N72" i="10"/>
  <c r="O72" i="10"/>
  <c r="P72" i="10"/>
  <c r="R72" i="10"/>
  <c r="L73" i="10"/>
  <c r="M73" i="10"/>
  <c r="N73" i="10"/>
  <c r="O73" i="10"/>
  <c r="P73" i="10"/>
  <c r="R73" i="10"/>
  <c r="L74" i="10"/>
  <c r="M74" i="10"/>
  <c r="N74" i="10"/>
  <c r="O74" i="10"/>
  <c r="P74" i="10"/>
  <c r="R74" i="10"/>
  <c r="L75" i="10"/>
  <c r="M75" i="10"/>
  <c r="N75" i="10"/>
  <c r="O75" i="10"/>
  <c r="P75" i="10"/>
  <c r="R75" i="10"/>
  <c r="L76" i="10"/>
  <c r="M76" i="10"/>
  <c r="N76" i="10"/>
  <c r="O76" i="10"/>
  <c r="P76" i="10"/>
  <c r="R76" i="10"/>
  <c r="L82" i="10"/>
  <c r="M82" i="10"/>
  <c r="N82" i="10"/>
  <c r="O82" i="10"/>
  <c r="P82" i="10"/>
  <c r="R82" i="10"/>
  <c r="L86" i="10"/>
  <c r="M86" i="10"/>
  <c r="N86" i="10"/>
  <c r="O86" i="10"/>
  <c r="P86" i="10"/>
  <c r="R86" i="10"/>
  <c r="L87" i="10"/>
  <c r="M87" i="10"/>
  <c r="N87" i="10"/>
  <c r="O87" i="10"/>
  <c r="P87" i="10"/>
  <c r="R87" i="10"/>
  <c r="L83" i="10"/>
  <c r="M83" i="10"/>
  <c r="N83" i="10"/>
  <c r="O83" i="10"/>
  <c r="P83" i="10"/>
  <c r="R83" i="10"/>
  <c r="L84" i="10"/>
  <c r="M84" i="10"/>
  <c r="N84" i="10"/>
  <c r="O84" i="10"/>
  <c r="P84" i="10"/>
  <c r="R84" i="10"/>
  <c r="L88" i="10"/>
  <c r="M88" i="10"/>
  <c r="N88" i="10"/>
  <c r="O88" i="10"/>
  <c r="P88" i="10"/>
  <c r="R88" i="10"/>
  <c r="L90" i="10"/>
  <c r="M90" i="10"/>
  <c r="N90" i="10"/>
  <c r="O90" i="10"/>
  <c r="P90" i="10"/>
  <c r="R90" i="10"/>
  <c r="L92" i="10"/>
  <c r="M92" i="10"/>
  <c r="N92" i="10"/>
  <c r="O92" i="10"/>
  <c r="P92" i="10"/>
  <c r="R92" i="10"/>
  <c r="L93" i="10"/>
  <c r="M93" i="10"/>
  <c r="N93" i="10"/>
  <c r="O93" i="10"/>
  <c r="P93" i="10"/>
  <c r="R93" i="10"/>
  <c r="L94" i="10"/>
  <c r="M94" i="10"/>
  <c r="N94" i="10"/>
  <c r="O94" i="10"/>
  <c r="P94" i="10"/>
  <c r="R94" i="10"/>
  <c r="L97" i="10"/>
  <c r="M97" i="10"/>
  <c r="N97" i="10"/>
  <c r="O97" i="10"/>
  <c r="P97" i="10"/>
  <c r="R97" i="10"/>
  <c r="L98" i="10"/>
  <c r="M98" i="10"/>
  <c r="N98" i="10"/>
  <c r="O98" i="10"/>
  <c r="P98" i="10"/>
  <c r="R98" i="10"/>
  <c r="L105" i="10"/>
  <c r="M105" i="10"/>
  <c r="N105" i="10"/>
  <c r="O105" i="10"/>
  <c r="P105" i="10"/>
  <c r="R105" i="10"/>
  <c r="L106" i="10"/>
  <c r="M106" i="10"/>
  <c r="N106" i="10"/>
  <c r="O106" i="10"/>
  <c r="P106" i="10"/>
  <c r="R106" i="10"/>
  <c r="L109" i="10"/>
  <c r="M109" i="10"/>
  <c r="N109" i="10"/>
  <c r="O109" i="10"/>
  <c r="P109" i="10"/>
  <c r="R109" i="10"/>
  <c r="L110" i="10"/>
  <c r="M110" i="10"/>
  <c r="N110" i="10"/>
  <c r="O110" i="10"/>
  <c r="P110" i="10"/>
  <c r="R110" i="10"/>
  <c r="L111" i="10"/>
  <c r="M111" i="10"/>
  <c r="N111" i="10"/>
  <c r="O111" i="10"/>
  <c r="R111" i="10"/>
  <c r="L112" i="10"/>
  <c r="M112" i="10"/>
  <c r="N112" i="10"/>
  <c r="O112" i="10"/>
  <c r="P112" i="10"/>
  <c r="R112" i="10"/>
  <c r="L113" i="10"/>
  <c r="M113" i="10"/>
  <c r="N113" i="10"/>
  <c r="O113" i="10"/>
  <c r="P113" i="10"/>
  <c r="R113" i="10"/>
  <c r="L114" i="10"/>
  <c r="M114" i="10"/>
  <c r="N114" i="10"/>
  <c r="O114" i="10"/>
  <c r="P114" i="10"/>
  <c r="R114" i="10"/>
  <c r="L115" i="10"/>
  <c r="M115" i="10"/>
  <c r="N115" i="10"/>
  <c r="O115" i="10"/>
  <c r="P115" i="10"/>
  <c r="R115" i="10"/>
  <c r="L116" i="10"/>
  <c r="M116" i="10"/>
  <c r="N116" i="10"/>
  <c r="O116" i="10"/>
  <c r="P116" i="10"/>
  <c r="R116" i="10"/>
  <c r="L117" i="10"/>
  <c r="M117" i="10"/>
  <c r="N117" i="10"/>
  <c r="O117" i="10"/>
  <c r="P117" i="10"/>
  <c r="R117" i="10"/>
  <c r="L118" i="10"/>
  <c r="M118" i="10"/>
  <c r="N118" i="10"/>
  <c r="O118" i="10"/>
  <c r="P118" i="10"/>
  <c r="R118" i="10"/>
  <c r="L119" i="10"/>
  <c r="M119" i="10"/>
  <c r="N119" i="10"/>
  <c r="O119" i="10"/>
  <c r="P119" i="10"/>
  <c r="R119" i="10"/>
  <c r="L120" i="10"/>
  <c r="M120" i="10"/>
  <c r="N120" i="10"/>
  <c r="O120" i="10"/>
  <c r="P120" i="10"/>
  <c r="R120" i="10"/>
  <c r="L126" i="10"/>
  <c r="M126" i="10"/>
  <c r="N126" i="10"/>
  <c r="O126" i="10"/>
  <c r="P126" i="10"/>
  <c r="R126" i="10"/>
  <c r="L127" i="10"/>
  <c r="M127" i="10"/>
  <c r="N127" i="10"/>
  <c r="O127" i="10"/>
  <c r="P127" i="10"/>
  <c r="R127" i="10"/>
  <c r="L128" i="10"/>
  <c r="M128" i="10"/>
  <c r="N128" i="10"/>
  <c r="O128" i="10"/>
  <c r="P128" i="10"/>
  <c r="R128" i="10"/>
  <c r="L129" i="10"/>
  <c r="M129" i="10"/>
  <c r="N129" i="10"/>
  <c r="O129" i="10"/>
  <c r="P129" i="10"/>
  <c r="R129" i="10"/>
  <c r="L130" i="10"/>
  <c r="M130" i="10"/>
  <c r="N130" i="10"/>
  <c r="O130" i="10"/>
  <c r="P130" i="10"/>
  <c r="R130" i="10"/>
  <c r="L131" i="10"/>
  <c r="M131" i="10"/>
  <c r="N131" i="10"/>
  <c r="O131" i="10"/>
  <c r="P131" i="10"/>
  <c r="R131" i="10"/>
  <c r="L137" i="10"/>
  <c r="M137" i="10"/>
  <c r="N137" i="10"/>
  <c r="O137" i="10"/>
  <c r="P137" i="10"/>
  <c r="R137" i="10"/>
  <c r="L138" i="10"/>
  <c r="M138" i="10"/>
  <c r="N138" i="10"/>
  <c r="O138" i="10"/>
  <c r="P138" i="10"/>
  <c r="R138" i="10"/>
  <c r="L139" i="10"/>
  <c r="M139" i="10"/>
  <c r="N139" i="10"/>
  <c r="O139" i="10"/>
  <c r="P139" i="10"/>
  <c r="R139" i="10"/>
  <c r="L140" i="10"/>
  <c r="M140" i="10"/>
  <c r="N140" i="10"/>
  <c r="O140" i="10"/>
  <c r="P140" i="10"/>
  <c r="R140" i="10"/>
  <c r="L143" i="10"/>
  <c r="M143" i="10"/>
  <c r="N143" i="10"/>
  <c r="O143" i="10"/>
  <c r="P143" i="10"/>
  <c r="R143" i="10"/>
  <c r="L144" i="10"/>
  <c r="M144" i="10"/>
  <c r="N144" i="10"/>
  <c r="O144" i="10"/>
  <c r="P144" i="10"/>
  <c r="R144" i="10"/>
  <c r="L145" i="10"/>
  <c r="M145" i="10"/>
  <c r="N145" i="10"/>
  <c r="O145" i="10"/>
  <c r="P145" i="10"/>
  <c r="R145" i="10"/>
  <c r="L146" i="10"/>
  <c r="M146" i="10"/>
  <c r="N146" i="10"/>
  <c r="O146" i="10"/>
  <c r="P146" i="10"/>
  <c r="R146" i="10"/>
  <c r="L147" i="10"/>
  <c r="M147" i="10"/>
  <c r="N147" i="10"/>
  <c r="O147" i="10"/>
  <c r="R147" i="10"/>
  <c r="L148" i="10"/>
  <c r="M148" i="10"/>
  <c r="N148" i="10"/>
  <c r="O148" i="10"/>
  <c r="P148" i="10"/>
  <c r="R148" i="10"/>
  <c r="L150" i="10"/>
  <c r="M150" i="10"/>
  <c r="N150" i="10"/>
  <c r="O150" i="10"/>
  <c r="P150" i="10"/>
  <c r="R150" i="10"/>
  <c r="L151" i="10"/>
  <c r="M151" i="10"/>
  <c r="N151" i="10"/>
  <c r="O151" i="10"/>
  <c r="P151" i="10"/>
  <c r="R151" i="10"/>
  <c r="L152" i="10"/>
  <c r="M152" i="10"/>
  <c r="N152" i="10"/>
  <c r="O152" i="10"/>
  <c r="P152" i="10"/>
  <c r="R152" i="10"/>
  <c r="L153" i="10"/>
  <c r="M153" i="10"/>
  <c r="N153" i="10"/>
  <c r="O153" i="10"/>
  <c r="P153" i="10"/>
  <c r="R153" i="10"/>
  <c r="L154" i="10"/>
  <c r="M154" i="10"/>
  <c r="N154" i="10"/>
  <c r="O154" i="10"/>
  <c r="P154" i="10"/>
  <c r="R154" i="10"/>
  <c r="L155" i="10"/>
  <c r="M155" i="10"/>
  <c r="N155" i="10"/>
  <c r="O155" i="10"/>
  <c r="P155" i="10"/>
  <c r="R155" i="10"/>
  <c r="L156" i="10"/>
  <c r="M156" i="10"/>
  <c r="N156" i="10"/>
  <c r="O156" i="10"/>
  <c r="P156" i="10"/>
  <c r="R156" i="10"/>
  <c r="L217" i="10"/>
  <c r="M217" i="10"/>
  <c r="N217" i="10"/>
  <c r="O217" i="10"/>
  <c r="P217" i="10"/>
  <c r="R217" i="10"/>
  <c r="L218" i="10"/>
  <c r="M218" i="10"/>
  <c r="N218" i="10"/>
  <c r="O218" i="10"/>
  <c r="P218" i="10"/>
  <c r="R218" i="10"/>
  <c r="L219" i="10"/>
  <c r="M219" i="10"/>
  <c r="N219" i="10"/>
  <c r="O219" i="10"/>
  <c r="P219" i="10"/>
  <c r="R219" i="10"/>
  <c r="L220" i="10"/>
  <c r="M220" i="10"/>
  <c r="N220" i="10"/>
  <c r="O220" i="10"/>
  <c r="P220" i="10"/>
  <c r="R220" i="10"/>
  <c r="L11" i="10"/>
  <c r="M11" i="10"/>
  <c r="N11" i="10"/>
  <c r="O11" i="10"/>
  <c r="P11" i="10"/>
  <c r="R11" i="10"/>
  <c r="L9" i="10"/>
  <c r="M9" i="10"/>
  <c r="N9" i="10"/>
  <c r="O9" i="10"/>
  <c r="P9" i="10"/>
  <c r="R9" i="10"/>
  <c r="R8" i="10"/>
  <c r="P8" i="10"/>
  <c r="O8" i="10"/>
  <c r="N8" i="10"/>
  <c r="M8" i="10"/>
  <c r="L8" i="10"/>
  <c r="M18" i="25" l="1"/>
  <c r="N18" i="25"/>
  <c r="O18" i="25"/>
  <c r="P18" i="25"/>
  <c r="Q18" i="25"/>
  <c r="R18" i="25"/>
  <c r="S18" i="25"/>
  <c r="M19" i="25"/>
  <c r="N19" i="25"/>
  <c r="O19" i="25"/>
  <c r="P19" i="25"/>
  <c r="Q19" i="25"/>
  <c r="R19" i="25"/>
  <c r="S19" i="25"/>
  <c r="M20" i="25"/>
  <c r="N20" i="25"/>
  <c r="O20" i="25"/>
  <c r="P20" i="25"/>
  <c r="Q20" i="25"/>
  <c r="R20" i="25"/>
  <c r="S20" i="25"/>
  <c r="M21" i="25"/>
  <c r="N21" i="25"/>
  <c r="O21" i="25"/>
  <c r="P21" i="25"/>
  <c r="Q21" i="25"/>
  <c r="R21" i="25"/>
  <c r="S21" i="25"/>
  <c r="M22" i="25"/>
  <c r="N22" i="25"/>
  <c r="O22" i="25"/>
  <c r="P22" i="25"/>
  <c r="Q22" i="25"/>
  <c r="R22" i="25"/>
  <c r="S22" i="25"/>
  <c r="M15" i="25"/>
  <c r="N15" i="25"/>
  <c r="O15" i="25"/>
  <c r="P15" i="25"/>
  <c r="Q15" i="25"/>
  <c r="R15" i="25"/>
  <c r="S15" i="25"/>
  <c r="M16" i="25"/>
  <c r="N16" i="25"/>
  <c r="O16" i="25"/>
  <c r="P16" i="25"/>
  <c r="Q16" i="25"/>
  <c r="R16" i="25"/>
  <c r="S16" i="25"/>
  <c r="S14" i="25" l="1"/>
  <c r="R14" i="25"/>
  <c r="Q14" i="25"/>
  <c r="P14" i="25"/>
  <c r="O14" i="25"/>
  <c r="N14" i="25"/>
  <c r="M14" i="25"/>
  <c r="S17" i="25"/>
  <c r="R17" i="25"/>
  <c r="Q17" i="25"/>
  <c r="P17" i="25"/>
  <c r="O17" i="25"/>
  <c r="N17" i="25"/>
  <c r="M17" i="25"/>
  <c r="S13" i="25"/>
  <c r="R13" i="25"/>
  <c r="Q13" i="25"/>
  <c r="P13" i="25"/>
  <c r="O13" i="25"/>
  <c r="N13" i="25"/>
  <c r="M13" i="25"/>
  <c r="S12" i="25"/>
  <c r="R12" i="25"/>
  <c r="Q12" i="25"/>
  <c r="P12" i="25"/>
  <c r="O12" i="25"/>
  <c r="N12" i="25"/>
  <c r="M12" i="25"/>
  <c r="S11" i="25"/>
  <c r="R11" i="25"/>
  <c r="Q11" i="25"/>
  <c r="P11" i="25"/>
  <c r="O11" i="25"/>
  <c r="N11" i="25"/>
  <c r="M11" i="25"/>
  <c r="S10" i="25"/>
  <c r="R10" i="25"/>
  <c r="Q10" i="25"/>
  <c r="P10" i="25"/>
  <c r="O10" i="25"/>
  <c r="N10" i="25"/>
  <c r="M10" i="25"/>
  <c r="R157" i="10"/>
  <c r="P157" i="10"/>
  <c r="O157" i="10"/>
  <c r="N157" i="10"/>
  <c r="M157" i="10"/>
  <c r="L157" i="10"/>
  <c r="G157" i="10"/>
  <c r="Q157"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tc={E407BF81-7C68-4A21-8A7A-2927DCA73B07}</author>
    <author>tc={CF6FCFC4-B1D3-47B3-B02C-6334BB1120B6}</author>
    <author>tc={FF8BF860-DA05-419A-8F63-BD898533E455}</author>
    <author>tc={636D6AEC-4A15-4C32-B5AB-668B69BF398C}</author>
  </authors>
  <commentList>
    <comment ref="A1" authorId="0" shapeId="0" xr:uid="{E407BF81-7C68-4A21-8A7A-2927DCA73B07}">
      <text>
        <t>[Threaded comment]
Your version of Excel allows you to read this threaded comment; however, any edits to it will get removed if the file is opened in a newer version of Excel. Learn more: https://go.microsoft.com/fwlink/?linkid=870924
Comment:
    Remove tab when delivering AL Tranche</t>
      </text>
    </comment>
    <comment ref="A6" authorId="1" shapeId="0" xr:uid="{CF6FCFC4-B1D3-47B3-B02C-6334BB1120B6}">
      <text>
        <t>[Threaded comment]
Your version of Excel allows you to read this threaded comment; however, any edits to it will get removed if the file is opened in a newer version of Excel. Learn more: https://go.microsoft.com/fwlink/?linkid=870924
Comment:
    Is labor cost part of capital cost?  Capital costs are typically whether we expect someone to buy something as part of an application (e.g., environmental testing services); so for an agency, if application requires state review, then dollars need to be added to capital and other non-labor costs</t>
      </text>
    </comment>
    <comment ref="D6" authorId="2" shapeId="0" xr:uid="{FF8BF860-DA05-419A-8F63-BD898533E455}">
      <text>
        <t>[Threaded comment]
Your version of Excel allows you to read this threaded comment; however, any edits to it will get removed if the file is opened in a newer version of Excel. Learn more: https://go.microsoft.com/fwlink/?linkid=870924
Comment:
    Given the whole OIRA common vs. standard form operating models, not sure identifying the burden amounts would be in scope for this effort</t>
      </text>
    </comment>
    <comment ref="H9" authorId="3" shapeId="0" xr:uid="{636D6AEC-4A15-4C32-B5AB-668B69BF398C}">
      <text>
        <t>[Threaded comment]
Your version of Excel allows you to read this threaded comment; however, any edits to it will get removed if the file is opened in a newer version of Excel. Learn more: https://go.microsoft.com/fwlink/?linkid=870924
Comment:
    What will be important to call out for OIRA the burden associated with different sets of information
- low burden for demographic
- low burden for items with drop down values
- high burden for free text fields that required reference to other materials
Have a separate column for Burden Level and Burden Rationale
Reply:
    Include “DERIVED or DATA SOURCE” or some other key word when information is pulled from an existing data source</t>
      </text>
    </comment>
  </commentList>
</comments>
</file>

<file path=xl/sharedStrings.xml><?xml version="1.0" encoding="utf-8"?>
<sst xmlns="http://schemas.openxmlformats.org/spreadsheetml/2006/main" count="10217" uniqueCount="4713">
  <si>
    <t>Grants Standard Data Elements v3.0</t>
  </si>
  <si>
    <t> </t>
  </si>
  <si>
    <t xml:space="preserve">Background: </t>
  </si>
  <si>
    <t>The Grant Reporting Efficiency and Agreements Transparency Act of 2019 ("GREAT Act") gave the Office of Management and Budget (OMB) and the Department of Health and Human Services (HHS) joint responsibility for implementing its requirements, including establishing grants data standards, issuing guidance for implementing those standards, and enabling the collection, publication, and maintenance of new government-wide datasets collected under those standards. OMB M-24-11 further established a process by which standard data elements (SDEs) would be finalized and published in a series of tranches over time.
To assist OMB and HHS in satisfying these requirements, as well as to improve the quality of the underlying data powering much of the Federal Program Inventory, a Grants Data Standards Working Group (DSWG) was established to advise on the development and operationalization of the grants data standards.  The DSWG operates under the joint authority of OMB and HHS and derives additional authority from its association with the Council on Federal Financial Assistance (COFFA) as a standing working group.  The COFFA also serves an advisory role to HHS and OMB in implementing the GREAT Act and is a key consultative partner to the DSWG in developing and improving its draft data standards.</t>
  </si>
  <si>
    <t>- The worksheets/tabs in this workbook collectively capture the latest version of the grants data standards pursuant to M-24-11 and the GREAT Act, including the initial core GSDM/USAspending elements added responsive to M-24-11, all proposed Assistance Listing SDEs, and all explanatory and background materials necessary to fully understand and put them to use.</t>
  </si>
  <si>
    <t>- All standard data elements are presented together in the 'SDE List' tab. For information collection specifications, domain value specifications, and explanatory and reference materials, additional tabs are presented. All tabs are described below.</t>
  </si>
  <si>
    <t>- Following M-24-11 requirements to iteratively finalize and publish the SDEs in tranches, both the overall set of finalized SDEs and the tabs offering additional information collection or domain value specifications for subsets of elements will expand over time.  A history of all changes to the document will be maintained within the 'Change History' section of the 'Background' tab.</t>
  </si>
  <si>
    <t>- For more information on Grants Data Standards responsive to the GREAT Act (including to confirm you have the most up-to-date version of this document), see https://grants.gov/data-standards. For more information on USAspending.gov, see https://www.usaspending.gov/. For more information on the USAspending data model, the GSDM, see https://fiscal.treasury.gov/data-transparency/GSDM-current.html. For more information on the Assistance Listings, see SAM.gov. For more information on the Federal Program Inventory, see FPI.OMB.gov.</t>
  </si>
  <si>
    <r>
      <t xml:space="preserve">- If you have questions about this document or governmentwide grants data standards pursuant to the GREAT Act of 2019, please direct them to </t>
    </r>
    <r>
      <rPr>
        <u/>
        <sz val="11"/>
        <color rgb="FF538DD5"/>
        <rFont val="Calibri"/>
        <family val="2"/>
        <scheme val="minor"/>
      </rPr>
      <t>GrantsDataStandards@hhs.gov</t>
    </r>
    <r>
      <rPr>
        <sz val="11"/>
        <color rgb="FF000000"/>
        <rFont val="Calibri"/>
        <family val="2"/>
        <scheme val="minor"/>
      </rPr>
      <t>. Please refrain from directing such questions to normal Grants.gov support resource channels and use this email instead.</t>
    </r>
  </si>
  <si>
    <t>- The scope of the first two tranches (GSDM/USAspending related elements and Assistance Listing related elements) are generally Financial-Assistance wide to match the scope of the pre-existing data, policy, and reporting environment for those tranches (e.g., Assistance Listings and USAspending capture information on all federal assistance programs and awards, not just those related to grants). However, other types of financial assistance (e.g., loans, direct payments) are not fully incorporated into the grants data standards and we anticipate that future tranches will be specific to grants and cooperative agreements.</t>
  </si>
  <si>
    <t>NOTE: Throughout this document, general references to 'grants' should be understood to refer to both grants and cooperative agreements, collectively, unless explicitly noted otherwise.</t>
  </si>
  <si>
    <t>Tab Names and Descriptions:</t>
  </si>
  <si>
    <t>The purpose and contents of each tab in the workbook is explained below.</t>
  </si>
  <si>
    <t>Tab Name</t>
  </si>
  <si>
    <t>Tab Description</t>
  </si>
  <si>
    <t>Background</t>
  </si>
  <si>
    <t>Contains background information and a release history of the document.</t>
  </si>
  <si>
    <t>Change Log</t>
  </si>
  <si>
    <t>Contains detailed information of the changes made with each document release (beyond the high level summary in the 'Release History' section of the Background tab), with a particular focus on changes made to already-existing SDEs, IC Items, or Domain Values by a newer release.</t>
  </si>
  <si>
    <t>(SDE) Legend &amp; Guiding Principles</t>
  </si>
  <si>
    <t>Describes each of the standard data element (SDE) attributes (columns) in the SDE List and the set of rules that govern the generation of SDEs.</t>
  </si>
  <si>
    <t>(SDE) CDM</t>
  </si>
  <si>
    <t>Provides a visual representation of grants management data, focusing on key business concepts and their relationships to provide an overview of the data needed to support business processes.</t>
  </si>
  <si>
    <t>(SDE) Data Element List</t>
  </si>
  <si>
    <r>
      <t xml:space="preserve">Contains a list of all standard data elements pursuant to the GREAT Act and M-24-11 that have been developed to date, </t>
    </r>
    <r>
      <rPr>
        <sz val="12"/>
        <rFont val="Calibri"/>
        <family val="2"/>
        <scheme val="minor"/>
      </rPr>
      <t>along with associated attribute information.</t>
    </r>
  </si>
  <si>
    <t>(IC) Legend &amp; Principles</t>
  </si>
  <si>
    <t>Describes the attributes of the Information Collection template and the set of rules that govern the development of the specification.</t>
  </si>
  <si>
    <t>(IC) Assistance Listing</t>
  </si>
  <si>
    <t>Contains a technical specification for the collection of the federal government Assistance Listing (AL) Information from program managers.</t>
  </si>
  <si>
    <t>(IC) NOFO</t>
  </si>
  <si>
    <t>Contains a technical specification for the collection of the federal government Notice of Funding Opportunity (NOFO) Information from program managers.</t>
  </si>
  <si>
    <t>(DV) Assistance Type</t>
  </si>
  <si>
    <t>Lists the domain value names, codes, and definitions for types of financial and non-financial assistance.</t>
  </si>
  <si>
    <t>(DV) Assistance Attribute</t>
  </si>
  <si>
    <t>Lists the domain values and definitions for bases for selecting award amount and award recipients.</t>
  </si>
  <si>
    <t>(DV) Use of Assistance</t>
  </si>
  <si>
    <t>Lists the domain value names, codes, and definitions for types of award expenses.</t>
  </si>
  <si>
    <t>(DV) Mission Categories</t>
  </si>
  <si>
    <t>Lists the domain value names, codes, and definitions for federal government mission areas to which federal government assistance is allocated.</t>
  </si>
  <si>
    <t>(DV) Entity Types</t>
  </si>
  <si>
    <t>Lists the domain value names, codes, and definitions for types of legal entity that are eligible to apply for an award, subaward, or benefits from a program.</t>
  </si>
  <si>
    <t>(DV) Entity Attributes</t>
  </si>
  <si>
    <t>Lists the domain value names, codes, and definitions for characterizing the types of legal entity that are eligible to apply for an award, subaward, or benefits from a program.</t>
  </si>
  <si>
    <t>(SDE) References</t>
  </si>
  <si>
    <t>Provides an index of references cited in the SDE List. Each item in the bibliography is numbered for reference.</t>
  </si>
  <si>
    <t>Note: (SDE) tab prefix means tab content is specific to SDEs, (IC) is specific to Information Collections, and (DV) is specific to Domain Values.</t>
  </si>
  <si>
    <t>Release History:</t>
  </si>
  <si>
    <t>Date</t>
  </si>
  <si>
    <t>Version and Description</t>
  </si>
  <si>
    <r>
      <rPr>
        <b/>
        <sz val="11"/>
        <color rgb="FF000000"/>
        <rFont val="Calibri"/>
        <family val="2"/>
        <scheme val="minor"/>
      </rPr>
      <t>RELEASE v1.0</t>
    </r>
    <r>
      <rPr>
        <sz val="11"/>
        <color rgb="FF000000"/>
        <rFont val="Calibri"/>
        <family val="2"/>
        <scheme val="minor"/>
      </rPr>
      <t xml:space="preserve"> - Document created, including 'Background,' 'Finalized SDE Summary,' and 'USAspending Data Dictionary Crosswalk' tabs.</t>
    </r>
  </si>
  <si>
    <r>
      <rPr>
        <b/>
        <sz val="11"/>
        <color rgb="FF000000"/>
        <rFont val="Calibri"/>
        <family val="2"/>
        <scheme val="minor"/>
      </rPr>
      <t>RELEASE v2.0</t>
    </r>
    <r>
      <rPr>
        <sz val="11"/>
        <color rgb="FF000000"/>
        <rFont val="Calibri"/>
        <family val="2"/>
        <scheme val="minor"/>
      </rPr>
      <t xml:space="preserve"> - Addition of Assistance Listing standard data elements
</t>
    </r>
    <r>
      <rPr>
        <u/>
        <sz val="11"/>
        <color rgb="FF000000"/>
        <rFont val="Calibri"/>
        <family val="2"/>
        <scheme val="minor"/>
      </rPr>
      <t xml:space="preserve">Major changes include:
-Updated overall workbook structure, tabs, and explanatory content.
</t>
    </r>
    <r>
      <rPr>
        <sz val="11"/>
        <color rgb="FF000000"/>
        <rFont val="Calibri"/>
        <family val="2"/>
        <scheme val="minor"/>
      </rPr>
      <t>-Folded relevant components of 'Finalized SDE Summary' and 'USAspending Data Dictionary Crosswalk' tab content into the reformatted 'SDE List' tab, then removed the earlier two tabs.
-Updated USAspending/GSDM data elements to add additional technical specifications.
-Added ~150 SDEs covering the Assistance Listing Tranche, along with several Domain Value (DV) tabs related to the Assistance Listing Tranche, along with an Information Collection (IC) tab related to the Assistance Listing tranche. The latter is the recommended starting point if you are interested in the Assistance Listing tranche specifically.</t>
    </r>
  </si>
  <si>
    <r>
      <rPr>
        <b/>
        <sz val="11"/>
        <color rgb="FF000000"/>
        <rFont val="Calibri"/>
        <family val="2"/>
        <scheme val="minor"/>
      </rPr>
      <t>RELEASE v2.1</t>
    </r>
    <r>
      <rPr>
        <sz val="11"/>
        <color rgb="FF000000"/>
        <rFont val="Calibri"/>
        <family val="2"/>
        <scheme val="minor"/>
      </rPr>
      <t xml:space="preserve"> - Errata and other updates from the v2.0 release
-This minor update focuses on needed updates that surfaced during guidance formulation and initial implementation of the Assistance Listing data standards tranche.
</t>
    </r>
    <r>
      <rPr>
        <u/>
        <sz val="11"/>
        <color rgb="FF000000"/>
        <rFont val="Calibri"/>
        <family val="2"/>
        <scheme val="minor"/>
      </rPr>
      <t xml:space="preserve">Notable changes include:
-Added an 'Implementation Timing' column to the </t>
    </r>
    <r>
      <rPr>
        <sz val="11"/>
        <color rgb="FF000000"/>
        <rFont val="Calibri"/>
        <family val="2"/>
        <scheme val="minor"/>
      </rPr>
      <t>(IC) Assistance Listing tab, which clarifies whether an IC Item will be implemented in SAM.gov's Assistance Listing module in 2025 (and thus guide collection of data in the 2025 AL update cycle from agencies) or is deferred for a future update. '2025 Cycle' indicates that SAM.gov will be updated in November 2025 to collect that IC Item as captured in the standards; 'Post-2025' indicates that SAM will not be updated in 2025 to collect that IC item as captured in the standards.
-A modest number of other updates and fixes to the (IC) Assistance Listing tab.
-Added the Change Log tab, which will become a permanent fixture of the standards going forward. See the Change Log tab for detailed information on the specific changes made to each tab in this and all future releases.</t>
    </r>
  </si>
  <si>
    <t>TBD</t>
  </si>
  <si>
    <t>Glossary:</t>
  </si>
  <si>
    <t>Annual Publication of Assistance Listings (APAL)</t>
  </si>
  <si>
    <t>A government-wide compendium of federal programs, projects, services, and activities that provide assistance or benefits to the American public. Available on SAM.gov at https://sam.gov/assistance-listings, this compendium provides cross-referenced information by mission categories and popular names/subjects, applicant eligibility, application deadline(s), and authorizing legislation. Published once a year in a static fashion pursuant to 31 USC 6104, it serves as a continuation of the original CFDA printed catalog. This annual publication is distinct from the individual Assistance Listings pages on SAM.gov, which can be modified or updated at any time. (Source: modified from https://www.grants.gov/learn-grants/grant-terminology)</t>
  </si>
  <si>
    <t>Application Component</t>
  </si>
  <si>
    <t>A distinct section of a federal grant application that is defined in the Notice of Funding Opportunity (NOFO) and carries its own set of prescribed formatting and content. Each component represents an independent “building block” of the overall application, and together the set of required components constitutes a complete, program-compliant submission.</t>
  </si>
  <si>
    <t>Assistance Listing (AL)</t>
  </si>
  <si>
    <t>The publicly available listing of Federal assistance programs managed and administered by the General Services Administration (GSA) at SAM.gov. (Source: 2 CFR 200.1) Note that 'Assistance Listings' were formerly known as 'CFDA'.</t>
  </si>
  <si>
    <t>Awarding Agency</t>
  </si>
  <si>
    <t>The agency responsible for the administration and management of a federal financial assistance program, project, or award. This includes the processes of program setup, issuing funding opportunities, soliciting applications, evaluating proposals, selecting recipients, formally issuing the award, etc. (Source: crafted) Note that 'Grantmaking Agency' and 'Administering Agency' are synonymous with 'Awarding Agency'.</t>
  </si>
  <si>
    <t>Funding Agency</t>
  </si>
  <si>
    <t>The agency that provided the preponderance of the funds for an award and/or individual transactions related to an award. (Source: modified from GSDM) Note that the Funding Agency is often also the Awarding Agency.</t>
  </si>
  <si>
    <t>Funding Opportunity Project</t>
  </si>
  <si>
    <t>Maintenance of Effort (MOE) Requirements</t>
  </si>
  <si>
    <t>Federal regulations governing grant programs that stipulate that the state or locality receiving a grant must maintain or contribute a certain level of financial effort in a specified area to receive federal assistance. (Source: https://www.samhsa.gov/sites/default/files/primer-maintenance-effort-requirements-mhbg-sabg.pdf)</t>
  </si>
  <si>
    <t>Notice of Funding Opportunity (NOFO)</t>
  </si>
  <si>
    <t>A formal announcement of the availability of Federal funding through a financial assistance program from a Federal agency. The notice of funding opportunity provides information on the award, such as who is eligible to apply, the evaluation criteria for selecting a recipient or subrecipient, the required components of an application, and how to submit the application. The notice of funding opportunity is any paper or electronic issuance that an agency uses to announce a funding opportunity, whether it is called a “program announcement,” “notice of funding availability,” “broad agency announcement,” “research announcement,” “solicitation,” or some other term. (Source: 2 CFR 200.1)</t>
  </si>
  <si>
    <t>Pass-Through Entity (PTE)</t>
  </si>
  <si>
    <t>A recipient or subrecipient that provides a subaward to a subrecipient (including lower tier subrecipients) to carry out part of a Federal program. The authority of the pass-through entity flows through the subaward agreement between the pass-through entity and subrecipient. (Source: 2 CFR 200.1) Note that when a PTE receives a Federal award directly from a Federal awarding agency, the PTE is also the prime recipient.</t>
  </si>
  <si>
    <t>Prime Recipient</t>
  </si>
  <si>
    <t>An entity that receives a Federal award directly from a Federal agency to carry out an activity under a Federal program. The term prime recipient does not include subrecipients or individuals that are participants or beneficiaries of the award. (Source: modified from 2 CFR 200.1) Note that when we use the term 'Recipient' in these standards that it should be understood as 'prime recipient'. Note also that 'Grantee' and 'Awardee' are synonymous with 'Recipient'.</t>
  </si>
  <si>
    <t>Subaward</t>
  </si>
  <si>
    <t>An award provided by a pass-through entity to a subrecipient for the subrecipient to contribute to the goals and objectives of the project by carrying out part of a Federal award received by the pass-through entity. It does not include payments to a contractor, beneficiary, or participant. (Source: 2 CFR 200.1)</t>
  </si>
  <si>
    <t>Subrecipient</t>
  </si>
  <si>
    <t>An entity that receives a subaward from a pass-through entity to carry out part of a Federal award. The term subrecipient does not include a beneficiary or participant. A subrecipient may also be a recipient of other Federal awards directly from a Federal agency. (Source: 2 CFR 200) Note that 'Sub Awardee' is synonymous with 'Subrecipient'.</t>
  </si>
  <si>
    <t>Version</t>
  </si>
  <si>
    <t>Tab(s)</t>
  </si>
  <si>
    <t>Change Description</t>
  </si>
  <si>
    <t>Rationale/Explanation</t>
  </si>
  <si>
    <t>GSDE 1.0</t>
  </si>
  <si>
    <t>All</t>
  </si>
  <si>
    <t>Document created, including 'Background,' 'Finalized SDE Summary,' and 'USAspending Data Dictionary Crosswalk' tabs.</t>
  </si>
  <si>
    <t>Initial development.</t>
  </si>
  <si>
    <t>GSDE 2.0</t>
  </si>
  <si>
    <r>
      <t>Addition of Assistance Listing standard data elements and associated tab content.</t>
    </r>
    <r>
      <rPr>
        <u/>
        <sz val="11"/>
        <rFont val="Calibri"/>
        <family val="2"/>
        <scheme val="minor"/>
      </rPr>
      <t xml:space="preserve">
Major changes include:</t>
    </r>
    <r>
      <rPr>
        <sz val="11"/>
        <rFont val="Calibri"/>
        <family val="2"/>
        <scheme val="minor"/>
      </rPr>
      <t xml:space="preserve">
-Updated overall workbook structure, tabs, and explanatory content.
-Folded relevant components of 'Finalized SDE Summary' and 'USAspending Data Dictionary Crosswalk' tab content into the reformatted 'SDE List' tab, then removed the earlier two tabs.
-Updated USAspending/GSDM data elements to add additional technical specifications.
-Added ~150 SDEs covering the Assistance Listing Tranche, along with several Domain Value (DV) tabs related to the Assistance Listing Tranche, along with an Information Collection (IC) tab related to the Assistance Listing tranche. The latter is the recommended starting point if you are interested in the Assistance Listing tranche specifically.</t>
    </r>
  </si>
  <si>
    <t>Updated to incorporate AL tranche.</t>
  </si>
  <si>
    <t>GSDE 2.1</t>
  </si>
  <si>
    <t>Added this new tab.</t>
  </si>
  <si>
    <t>Added to note new content and capture changes to existing content at a granular level.</t>
  </si>
  <si>
    <t>Added an 'Implementation Timing' column to the (IC) Assistance Listing tab, '2025 Cycle' indicates that SAM.gov will be updated in November 2025 to collect that IC Item as captured in the standards; 'Post-2025' indicates that SAM will not be updated in 2025 to collect that IC item as captured in the standards.</t>
  </si>
  <si>
    <t>Added to clarify whether an IC item will be implemented in SAM.gov's Assistance Listing Module in 2025 (and thus guide collection of data in the 2025 AL update cycle from agencies) or is deferred for a future update.</t>
  </si>
  <si>
    <t>Added related entry for this column in (IC) Legend and Principles</t>
  </si>
  <si>
    <t>Reference to this column now required in (IC) Legends and Principles as it is new.</t>
  </si>
  <si>
    <t>Updated IC Item label OMB Priority Area(s) to OMB Priority Area(s) Code</t>
  </si>
  <si>
    <t>Updated to bring OMB Priority Area(s) in line with how other IC items that contain codes are named.</t>
  </si>
  <si>
    <t>Changed 'Related Assistance Listing Identifier' to 'Required' as well as updated the Instructions tied to the field</t>
  </si>
  <si>
    <t xml:space="preserve">Updated to reflect OMB Guidance for how this field is to be used in the 2025 AL update cycle. </t>
  </si>
  <si>
    <t xml:space="preserve">Added a new field: 4.01.02 - Additional Information. </t>
  </si>
  <si>
    <t>Updated in response to OMB Guidance for the 2025 AL update cycle.</t>
  </si>
  <si>
    <t>Added or updated Mission Category Level 2 codes to the following 11 (DV) Mission Categories:
FJ - Emergency Preparedness
HJ - State and Local Government Employment
NU - Veterans Homelessness Prevention
NV - Homelessness Prevention
PU - Legal Services for Veterans
PV - Crime Prevention
PW - Victim Services
SA - Material Science
SB - Social Sciences
SC - Capacity Building/Cybersecurity
SD - Research and Development</t>
  </si>
  <si>
    <t>Implemented changes based on stakeholder feedback.</t>
  </si>
  <si>
    <t xml:space="preserve">Deleted duplicate "Material Science" entries in list and definition sections </t>
  </si>
  <si>
    <t>Updated to remove duplicate entry.</t>
  </si>
  <si>
    <t>Added "Research and Development" to the definitions section.</t>
  </si>
  <si>
    <t>(SDE) Data Element List,
(IC) Assistance Listing</t>
  </si>
  <si>
    <t>Updated SDE Max Length to 5000 for AgencyProgramComplianceRequirementText  which also affects its (IC) Assistance Listing instantiation of Additional Compliance Requirement</t>
  </si>
  <si>
    <t>Updated SDE Max Length to 50 for AgencyProgramPopularShortName, which also affects its (IC) Assistance Listing instantiation of Program Popular Short Name</t>
  </si>
  <si>
    <t>Added SDE Format, SDE Min Length, SDE Max Length for OMB Priority Area(s) Code FinancialAssistancePriorityAreaCode, which also affects its (IC) Assistance Listing instantiation of OMB Priority Area(s) Code</t>
  </si>
  <si>
    <t>Implemented changes to align with OMB revisions of Priority Area Codes.</t>
  </si>
  <si>
    <t>Modified Tab Names and Descriptions. Added Release History entry for v2.2.</t>
  </si>
  <si>
    <t>Removed Mission Categories tab per OMB request.</t>
  </si>
  <si>
    <t xml:space="preserve">Updated change log to explain and provide a rationale for v2.2 updates. Additionally, added new column: Rationale/Explanation. </t>
  </si>
  <si>
    <t>New column added to capture additional information related to the change and why it was made.</t>
  </si>
  <si>
    <t>(SDE) Legend &amp; Principles</t>
  </si>
  <si>
    <t>Deleted SDE List Legend Items: P and Q</t>
  </si>
  <si>
    <t>These are internal-use columns for adjudication and review purposes only and were not meant to be included in a published version.</t>
  </si>
  <si>
    <t>Modified SDE Label Suffix: Name/Title</t>
  </si>
  <si>
    <t>Updated to add "Title" alongside "Name" for this suffix. While these are functionally equivalent as suffixes, we use both, picking one or the other based on its subjective 'fit' with the rest of a given SDE.</t>
  </si>
  <si>
    <t>Split SDE: AgencyMeasureValue
This involved:
-Adding SDEs: AgencyPriorPerformanceMeasureValue (mapped to IC Item 2.01.09 in the AL tab), AgencyRecentlyCompletedPerformanceMeasureValue (mapped to IC Item 2.01.10 in the AL tab), AgencyTargetPerformanceMeasureValue (mapped to IC Item 2.01.11 in the AL tab)
-Deleting SDE: AgencyMeasureValue (previously mapped to these three IC items in the AL tab)</t>
  </si>
  <si>
    <t>Split AgencyMeasureValue into three separate SDEs (capturing prior, recently completed, and target measure values) which replaced it. Denormalizing this element allows for more specific definitions to better differentiate the different contexts in which it is used, but will not require new AL data to be collected from agencies.</t>
  </si>
  <si>
    <t>Split SDE: AgencyProgramObligationAmount
This involved:
-Adding SDEs: AgencyProgramPriorYearObligationAmount (mapped to IC Item 4.02.06 in the AL tab), AgencyProgramRecentlyCompletedYearObligationAmount (mapped to IC Item 4.02.08 in the AL tab), AgencyProgramCurrentYearObligationAmount (mapped to IC Item 4.02.10 in the AL tab)
-Deleting SDE: AgencyProgramObligationAmount  (previously mapped to these three IC items in the AL tab)</t>
  </si>
  <si>
    <t>Split AgencyProgramObligationAmount into three separate SDEs (prior, recently completed, and current obligation amounts). Denormalizing this element allows for more specific definitions to better differentiate the different contexts in which it is used, but will not require new AL data to be collected from agencies.</t>
  </si>
  <si>
    <t>Added SDE: AgencyProgramAverageAwardAmount (updated IC Item 5.01.06 in the AL tab to be mapped to this SDE)</t>
  </si>
  <si>
    <t>Added to capture the average amount that a program intends to award. This data was already captured via IC Item 5.01.06 (Average Award Amount), this just appropriately ties it to an SDE.</t>
  </si>
  <si>
    <t>Added SDE: AgencyProgramFundingDescription (updated IC Item 4.01.02 in the AL tab to be mapped to this SDE)</t>
  </si>
  <si>
    <t>Added to support IC Item 4.01.02 (Program Funding Additional Information), which was already in v2.1 and already collected in SAM; this SDE was just a housekeeping change to appropriately map that IC Item to an SDE instead of a 'TBD'.</t>
  </si>
  <si>
    <t>Added SDE: AgencyProgramAssistanceSpentByRequirementCode (added as IC Item 7.11.05 in the AL tab)</t>
  </si>
  <si>
    <t>Added to support new IC Item 7.11.05 (Spending Time Determination) which allows agencies to capture whether there is a requirement that awarded program funding be expended by the recipient before a set length of time, and if so, whether this requirement is program wide or set at a lower (NOFO or award) level . This is responsive to agency feedback during implementation and will allow agencies to avoid having to set a spending time period limit when one doesn't apply.</t>
  </si>
  <si>
    <t>Added SDEs: 
CBSABasisType, CBSAIndicator, CBSAOtherUseDescription, CBSAUseTypeCode, CBSAVersion, CBSAVersionType. These were added in a reworked section 6.06 of the AL tab, replacing its previous contents)</t>
  </si>
  <si>
    <t>Added to capture MAPS Act requirements for CBSA utilization data capture and reporting. This is simply catching up the data standards to data that's already collected in SAM but wasn't yet in the standards, other than providing an additional spot to explain when a non-statistical use of 'other' is indicated. Otherwise, this just matches the existing requirements.</t>
  </si>
  <si>
    <t>Added SDE: FinancialAssistanceReportName (added as IC Item 8.04.02 in the AL tab)</t>
  </si>
  <si>
    <t>Added to support new IC Item 8.04.02 (Other Report Name). This is responsive to agency feedback during implementation and will allow agencies, in cases where 'Other Reports' are required for a program, to characterize up to 10 of them and individually name and describe them, rather than only having the option of describing them in a single text box and frequency selection as was the case previously.</t>
  </si>
  <si>
    <t>Added SDEs: 
ProgramActivityReportingKeyName (replaced ProgramActivityName), SubLevelPrefixCode, TreasuryAccountSymbol, TreasuryAccountSymbolName. These were incorated into a reworked  section 5.03 in the AL tab.</t>
  </si>
  <si>
    <t>Updated to align with financial management system requirements.</t>
  </si>
  <si>
    <t>Added SDEs: 
AssistanceListingRelatedIdentifier, AssistanceListingRelatedTitle (both added to IC Item 1.02.01 in the AL tab).</t>
  </si>
  <si>
    <t>IC Items in section 1.02 already existed for the 'related assistance listing' concept but were previously mapped to the AssistanceListingTitle and AssistanceLIstingIdentifier SDEs; added new SDEs and remapped section 1.02 to them so that they could hold a more specific definition, in order to reduce confusion.</t>
  </si>
  <si>
    <t>Modified SDE Label: BudgetAccountIdentifier (previously BudgetAccountIdentificationCode). Updated IC item 5.02.01 in the AL tab accordingly).</t>
  </si>
  <si>
    <t>Updated to align with SDE suffix formatting.</t>
  </si>
  <si>
    <t>Modified SDE Labels: 
AgencyPerformanceMeasureDescription (previously AgencyMeasureDescription) , AgencyPerformanceMeasureEndPeriod (previously AgencyMeasureEndPeriod), AgencyPerformanceMeasureStartPeriod (previously AgencyMeasureStartPeriod), AgencyPerformanceMeasureTitle (previously AgencyMeasureTitle). IC Items in section 2.01 of the AL tab were updated accordingly</t>
  </si>
  <si>
    <t>Updated to include term "performance" in the labels for clarity on the type of information being collected.</t>
  </si>
  <si>
    <t>Modified SDE Labels and SDE Definitions:
AgencyCostSharingCode (previously AgencyCostSharingRequirementCode), AgencyCostSharingDescription (previously AgencyCostSharingRequirementDescription), AgencyMatchingRequirementPercentage (previously AgencyCostSharingRequirementPercentage), AgencyMOERequirementDescription (previously AgencyMOEDescription) and AgencyFormulaCostsharingMOERequirementCode (no label change for this one). IC items in section 8.14 of the AL tab were updated accordingly.</t>
  </si>
  <si>
    <t>Updated to reflect conceptual difference between cost sharing and matching to ensure the language would not treat them as equivalent (given that matching is  a subset of cost sharing). Also added or removed the word 'requirement' in these SDE labels for consistency with the SDE definitions and to avoid  implying Cost Sharing was a 'requirement'  in voluntary cost sharing cases.</t>
  </si>
  <si>
    <t>Modified SDE Labels:
AgencyProgramPaymentMethodCode (previously AgencyProgramPaymentCode)
AgencyProgramPaymentOtherDescription (previously AgencyProgramOtherPaymentDescription). Updated IC items 7.11.02 and 7.11.04 in the AL tab accordingly.</t>
  </si>
  <si>
    <t>Updated for clarity.</t>
  </si>
  <si>
    <t>Modified SDE Definitions: 
AgencyProgramApplicationReviewPeriodCode, AgencyProgramAwardAuditFrequency, AgencyProgramPaymentFrequencyCode, AgencyProgramPaymentMethodCode,  EligibleAwardApplicantDescription, EligibleBeneficiaryDescription, FinancialAssistanceReportFrequencyCode, FinancialAssistanceReportTypeCode, FinancialAssistanceSystemIdentifier, FinancialAssistanceSystemLifecycleActivityCode, FinancialAssistanceSystemTypeCode, FinancialAssistanceSystemURL,  LegalEntityCountryName, SubAwardeeLegalEntityCountryName, UseRestrictionDescription, UseRestrictionName.</t>
  </si>
  <si>
    <t>Updated definitions for basic clarity/conciseness/consistency.</t>
  </si>
  <si>
    <t>Modified SDE Definition: AgencyProgramAssistanceAvailableDate</t>
  </si>
  <si>
    <t>Updated to clarify that this SDE is intended to capture the start date of the period of availability for program funding.</t>
  </si>
  <si>
    <t>Modified SDE Definitions: 
AgencyProgramAssistanceSpentByDescription, AgencyProgramAssistanceSpentByQuantity, and AgencyProgramAssistanceSpentByQuantityCode</t>
  </si>
  <si>
    <t>Updated to clarify that these SDEs are intended to capture the time period within which recipients are required to spend the allocated funding, if any.</t>
  </si>
  <si>
    <t>Modified SDE Definition: FinancialAssistanceSystemLifecycleActivityCode</t>
  </si>
  <si>
    <t>Updated the definition to include a note to clarify the financial assistance types that will likely apply to this SDE (previously in the domain values column).</t>
  </si>
  <si>
    <t>Modified SDE Definitions (as well as updating Definition Source from 'Source' to 'Modified' where appropriate): 
AgencyCostSharingRequirementCode, AgencyCostSharingWaiverDescription, AgencyFormulaCostSharingMOERequirementCode, AgencyGoalDescription, AgencyGoalTitle, AgencyObjectiveDescription, AgencyObjectiveTitle, AgencyPerformanceMeasureDescription, AgencyPerformanceMeasureEndPeriod, AgencyPerformanceMeasureStartPeriod, AgencyPerformanceMeasureTitle, AgencyProgramActDescription, AgencyProgramActPart, AgencyProgramActSection, AgencyProgramActTitle, AgencyProgramApplicationPeriodEndDate, AgencyProgramApplicationPeriodStartDate, AgencyProgramApplicationsQuantity, AgencyProgramAssistanceSpentByDescription, AgencyProgramAssistanceSpentByQuantity, AgencyProgramAssistanceSpentByQuantityCode, AgencyProgramAuthorizationTypeCode, AgencyProgramAwardAuditDescription, AgencyProgramAwardsQuantity, AgencyProgramComplianceRequirementText, AgencyProgramComplianceRequirementURL, AgencyProgramFiscalYear, AgencyProgramFundedIndicator, AgencyProgramGuidelinesAndInformation, AgencyProgramMaximumAwardAmount, AgencyProgramMinimumAwardAmount, AgencyProgramPaymentFrequencyCode, AgencyProgramPaymentMethodCode, AgencyProgramPaymentOtherDescription, AgencyProgramPopularLongName, AgencyProgramPopularShortName, AgencyProgramRequirementCode, AgencyProgramSubawardProcedureCode, AgencyProjectActivityDescription, ApplicationRequirementIndicator, AwardTermsAndConditionsDescription, BudgetAccountIdentifier, PARKTASFundingAmount, ProgramActivityReportingKey, UseOfAssistanceCategoryCode, UseOfAssistanceCategoryName, AgencyProgramApplicationDeadlineCode, AgencyProgramRegionalLocalOfficeURL, AssistanceListingDescription, AssistanceListingIdentifier, AssistanceListingNumbers, NonFederalFundingAmount</t>
  </si>
  <si>
    <t>Minor updates to definitions to add "(assistance listing)" after the word "program" to clarify  that the two are equivalent for clarity and in alignment with OMB policy.</t>
  </si>
  <si>
    <t>Modified SDE Definitions (37 SDE labels starting with "Agency"):
AgencyAddressTypeCode, AgencyCityCode, AgencyCostSharingRequirementCode, AgencyCountryCode, AgencyForeignCityCode, AgencyForeignPostalCode
AgencyForeignSubdivisionCode, AgencyFormulaCostSharingMOERequirementCode, AgencyPOCRoleTypeCode, AgencyProgramAppealsPeriodCode, AgencyProgramApplicationDeadlineCode, AgencyProgramApplicationDeadlineDescription, AgencyProgramApplicationOtherDeadlineInformation, AgencyProgramApplicationPeriodEndDate, AgencyProgramApplicationPeriodStartDate, AgencyProgramApplicationProcedureLocationCode, AgencyProgramApplicationsQuantity, AgencyProgramApplicationSubmissionLocationCode, AgencyProgramAssistanceAvailableDate, AgencyProgramAssistanceSpentByDescription, AgencyProgramAssistanceSpentByQuantity, AgencyProgramAssistanceSpentByQuantityCode, AgencyProgramAuthorizationTypeCode, AgencyProgramAwardAuditFrequencyCode, AgencyProgramAwardsQuantity, AgencyProgramComplianceRequirementText, AgencyProgramExecutiveOrderDescription, AgencyProgramFundedIndicator, AgencyProgramGuidelinesAndInformation, AgencyProgramOpportunityPostedLocationCode, AgencyProgramPaymentFrequencyCode, AgencyProgramPreApplicationCoordinationCode, AgencyProgramPublicLawDescription, AgencyProgramRecordRetentionPeriodCode, AgencyProgramRenewalApplicationPeriodCode, AgencyProgramRequirementCode, AgencyProgramStatuteDescription, AgencyProgramSubawardProcedureCode, AgencyProgramUSCDescription, AgencyStateOrTerritoryCode</t>
  </si>
  <si>
    <r>
      <t xml:space="preserve">Minor updates to definitions updated for consistent sentence structure tied to the various suffix class terms outlined in the SDE Legend and Principles.
Note that Definition Source was changed from 'Source' to 'Modified' where appropriate as well
</t>
    </r>
    <r>
      <rPr>
        <b/>
        <sz val="11"/>
        <color rgb="FF000000"/>
        <rFont val="Calibri"/>
        <family val="2"/>
        <scheme val="minor"/>
      </rPr>
      <t xml:space="preserve">
</t>
    </r>
    <r>
      <rPr>
        <sz val="11"/>
        <color rgb="FF000000"/>
        <rFont val="Calibri"/>
        <family val="2"/>
        <scheme val="minor"/>
      </rPr>
      <t>Note: This section of the change log has been broken out into multiple rows in the Change Description column for readability purposes only. The change rationale is consistent across all connected rows.</t>
    </r>
  </si>
  <si>
    <t>Modified SDE Definitions (4 SDE labels starting with "AssistanceType"): AssistanceTypeCategoryCode, AssistanceTypeCategoryName, AssistanceTypeCode, AssistanceTypeName</t>
  </si>
  <si>
    <t>Modified SDE Definitions (14 SDE labels starting with "Eligible"):
EligibleAwardApplicantDescription, EligibleAwardApplicantEntityAttributeCode, EligibleAwardApplicantEntityAttributeName, EligibleAwardApplicantEntityTypeCode, EligibleAwardApplicantEntityTypeName, EligibleBeneficiaryDescription, EligibleBeneficiaryEntityAttributeCode, EligibleBeneficiaryEntityAttributeName, EligibleBeneficiaryEntityTypeCode, EligibleBeneficiaryEntityTypeName, EligibleSubAwardApplicantEntityAttributeCode, EligibleSubAwardApplicantEntityAttributeName, EligibleSubAwardApplicantEntityTypeCode, EligibleSubAwardApplicantEntityTypeName</t>
  </si>
  <si>
    <t>Modified SDE Definitions (20 SDE labels related to "Entity"):
EntityAttibuteCategoryName, EntityAttributeCategoryCode, EntityAttributeSubCategoryCode, EntityAttributeSubCategoryName, EntityTypeCategoryCode, EntityTypeCategoryName, EntityTypeSubCategoryCode, EntityTypeSubCategoryName, LegalEntityCityCode, LegalEntityCityName, LegalEntityCountryCode, LegalEntityCountryName, LegalEntityCountyName, LegalEntityForeignCityCode, LegalEntityForeignCityName, LegalEntityForeignPostalCode, LegalEntityForeignProvinceCode, LegalEntityForeignProvinceName, LegalEntityStateName, SubAwardeeLegalEntityCityName, SubAwardeeLegalEntityCountryName, SubAwardeeLegalEntityStateName</t>
  </si>
  <si>
    <t>Modified SDE Definitions (2 SDE labels starting with "FinancialAssistance"):
FinancialAssistancePriorityAreaCode, FinancialAssistanceReportFrequencyCode</t>
  </si>
  <si>
    <t>Modified SDE Definitions (4 SDE labels starting with "UseOfAssistance"):
UseOfAssistanceCategoryCode, UseOfAssistanceCategoryName, UseOfAssistanceCode, UseOfAssistanceName</t>
  </si>
  <si>
    <t>Modified SDE Definitions (2 SDE labels starting with "UseRestriction"):
UseRestrictionCode, UseRestrictionDescription</t>
  </si>
  <si>
    <t>Modified SDE Definitions (5 SDE labels starting with "SubAward"):
SubAwardAmount, SubAwardeeBusinessAttributeCode, SubAwardeeLegalEntityCityName, SubAwardeeLegalEntityCountryName, SubAwardeeLegalEntityStateName, SubAwardPlaceOfPerformanceCountryName</t>
  </si>
  <si>
    <t>Modified SDE Definitions (17 SDE labels with various prefixes):
ActionDate, ActionDateFiscalYear, ActionTypeDecriptionTag, ApplicationRequirementIndicator, AssistanceListingTitle, BusinessAttributeCode, FederalActionObligation, FundingAgencyName,  FundingAgencyName, FundingOfficeName, FundingSubTierAgencyName, IndirectCostFederalShareAmount, InformationCollectionLevelCode, NonFederalFundingAmount, PrimaryPlaceOfPerformanceCountryName, PrimeAwardAmount, PrimeAwardeeBusinessAttributeCode</t>
  </si>
  <si>
    <t>Modified SDE Definitions and updated Definition Source to 'Modified': 
AllocationTransferAgencyIdentifier, AwardingAgencyCode, AwardingAgencyName, AwardingOfficeCode, AwardingOfficeName, AwardingSubTierAgencyCode, AwardingSubTierAgencyName</t>
  </si>
  <si>
    <t>Updated definitions for consistency and clarity in how they described the agency component role.</t>
  </si>
  <si>
    <t>Modified SDE Definition: 
FinancialAssistanceSystemTypeCode</t>
  </si>
  <si>
    <t>Updated definition to condense and provide further clarity to clearly distinguish system vs. identifier type.</t>
  </si>
  <si>
    <t>Modified SDE Definitions and SDE Definition Sources: 
AssistanceListingTitle, AssistanceListingRelatedTitle</t>
  </si>
  <si>
    <t>Updated definitions to more closely align with the GSDM and to clarify that the statutory title may be used (the previous version implied it could not be, erroneously).</t>
  </si>
  <si>
    <t>Modified SDE Definition and SDE Definition Sources: 
AvailabilityTypeCode</t>
  </si>
  <si>
    <t xml:space="preserve">Updated definition to remove language not used by Grants Management and include broader language. Updated source to "(2) Modified". </t>
  </si>
  <si>
    <t>Added missing values to match the format of the domain values of this field</t>
  </si>
  <si>
    <t>Added SDE Min Length: ProgramActivityReportingKey</t>
  </si>
  <si>
    <t>Added to align with financial management system requirements.</t>
  </si>
  <si>
    <t>Modified SDE Max Length: ProgramActivityReportingKey</t>
  </si>
  <si>
    <t>Updated from 8 to 15 to align with financial management system requirements.</t>
  </si>
  <si>
    <t>Modified SDE Domain Values: AgencyProgramApplicationSubmissionLocationCode</t>
  </si>
  <si>
    <t>Modified SDE Domain Values: AgencyProgramSubawardProcedureCode</t>
  </si>
  <si>
    <t>Updated to add 'F = Determined at the NOFO level' as an option, since subaward procedures sometimes vary by NOFO within a program.</t>
  </si>
  <si>
    <t>Modified SDE Domain Values and SDE Domain Value Definitions: AvailabilityTypeCode</t>
  </si>
  <si>
    <t>Updated to limit domain values to those relevant to Grants (e.g., X = No-year accounts); previously additional non-relevant types were included.</t>
  </si>
  <si>
    <t>Modified SDE Domain Values: FinancialAssistanceReportTypeCode</t>
  </si>
  <si>
    <t>Updated to allow for "Not Applicable" as a reporting option.</t>
  </si>
  <si>
    <t>Modified SDE Domain Values:
AgencyProgramAppealsPeriodCode, AgencyProgramApplicationReviewPeriodCode, AgencyProgramFundedIndicator, AgencyProgramRenewalApplicationPeriodCode, AvailabilityTypeCode, FinancialAssistanceSystemLifecycleActivityCode, AgencyCostSharingRequirementCode, AgencyFormulaCostSharingMOERequirementCode, AgencyPOCRoleTypeCode, AgencyProgramPreApplicationCoordinationCode, ApplicationRequirementIndicator</t>
  </si>
  <si>
    <t>Updated to ensure consistency in the formatting of the domain values with codes and short titles</t>
  </si>
  <si>
    <t>Modified SDE Domain Values:
UseOfAssistanceCategoryCode, UseOfAssistanceCategoryName, UseOfAssistanceCode, UseOfAssistanceName, UseRestrictionCode, UseRestrictionName</t>
  </si>
  <si>
    <t>Updated to correct inconsistencies between the title of the domain value tab in the SDE workbook and the title in the tab itself.</t>
  </si>
  <si>
    <t>Modified SDE Domain Values:
AgencyCityCode, AgencyCityName, AgencyCountryCode, AgencyCountryName, AgencyForeignCityCode, AgencyForeignCityName, AgencyForeignSubdivisionCode, AgencyForeignSubdivisionName, AgencyFundCode, AgencyIdentifier, AgencyStateOrTerritoryCode, AgencyStateOrTerritoryName, AllocationTransferAgencyIdentifier, AssistanceTypeCategoryCode, AssistanceTypeCategoryName, AssistanceTypeCode, AssistanceTypeName, AwardAmountBasisCode, AwardAmountBasisName, AwardingAgencyCode, AwardingAgencyName, AwardingOfficeCode, AwardingOfficeName, AwardingSubTierAgencyCode, AwardingSubTierAgencyName, AwardRecipientBasisCode, AwardRecipientBasisName, BusinessAttributeCode, BusinessTypesCode, BusinessTypesDescriptionTagCode, CriticalAgencyMission2Code, CriticalAgencyMission3Code, DisasterEmergencyFundCode, EligibleAwardApplicantEntityAttributeCode, EligibleAwardApplicantEntityAttributeName, EligibleAwardApplicantEntityTypeCode, EligibleAwardApplicantEntityTypeName, EligibleBeneficiaryEntityAttributeCode, EligibleBeneficiaryEntityAttributeName, EligibleBeneficiaryEntityTypeCode, EligibleBeneficiaryEntityTypeName, EligibleSubAwardApplicantEntityAttributeCode, EligibleSubAwardApplicantEntityAttributeName, EligibleSubAwardApplicantEntityTypeCode, EligibleSubAwardApplicantEntityTypeName, EntityAttibuteCategoryName, EntityAttributeCategoryCode, EntityAttributeSubCategoryCode, EntityAttributeSubCategoryName, EntityTypeCategoryCode, EntityTypeCategoryName, EntityTypeSubCategoryCode, EntityTypeSubCategoryName, FinancialAssistanceMissionCategoryCode, FinancialAssistanceMissionCategoryName, FinancialAssistancePriorityAreaCode, FundingSubTierAgencyCode, FundingSubTierAgencyName, MainAccountCode, PrimeAwardeeBusinessAttributeCode, PrimeAwardeeBusinessTypesCode, ProgramActivityReportingKey, SubAccountCode, UseOfAssistanceCategoryCode, UseOfAssistanceCategoryName, UseOfAssistanceCode, UseOfAssistanceName, UseRestrictionCode, UseRestrictionName,  LegalEntityCityCode, LegalEntityCityName, LegalEntityCongressionalDistrict, LegalEntityCountryCode, LegalEntityCountryName, LegalEntityCountyCode, LegalEntityCountyName, LegalEntityForeignCityCode, LegalEntityForeignCityName, LegalEntityForeignProvinceCode, LegalEntityForeignProvinceName, LegalEntityStateCode, LegalEntityStateName, LegalEntityZIP+4, LegalEntityZIP5, LegalEntityZIPLast4, PrimaryPlaceOfPerformanceCityName, PrimaryPlaceOfPerformanceCongressionalDistrict, PrimaryPlaceOfPerformanceCountryCode, PrimaryPlaceOfPerformanceCountryName, PrimaryPlaceOfPerformanceCountyCode, PrimaryPlaceOfPerformanceCountyName, PrimaryPlaceOfPerformanceStateCode, PrimaryPlaceOfPerformanceStateName, PrimaryPlaceOfPerformanceZIP+4, SubAwardeeBusinessAttributeCode, SubAwardeeBusinessTypesCode, SubAwardeeLegalEntityCityName, SubAwardeeLegalEntityCongressionalDistrict, SubAwardeeLegalEntityCountryCode, SubAwardeeLegalEntityCountryName, SubAwardeeLegalEntityStateCode, SubAwardeeLegalEntityStateName, SubAwardeeLegalEntityZIP+4, SubAwardPlaceOfPerformanceCityName, SubAwardPlaceOfPerformanceCongressionalDistrict, SubAwardPlaceOfPerformanceCountryCode, SubAwardPlaceOfPerformanceCountryName, SubAwardPlaceOfPerformanceStateCode, SubAwardPlaceOfPerformanceStateName, SubAwardPlaceOfPerformanceZIP+4</t>
  </si>
  <si>
    <t>Updated domain value language to include standard phrase "Please follow these instructions:" to indicate that the domain values are to be pulled from an external source.</t>
  </si>
  <si>
    <t xml:space="preserve">Deleted SDE Domain Values: UseRestrictionDescription </t>
  </si>
  <si>
    <t>Updated to remove reference to the Use of Assistance DV tab.</t>
  </si>
  <si>
    <t>Modified Domain Values and Domain Values Definitions: 
AgencyCostSharingCode, AgencyFormulaCostSharingMOERequirementCode</t>
  </si>
  <si>
    <t>Updated AgencyCostSharingCode Domain Value Definitions to include "i.e., Matching" in Mandatory Domain Value Definition. Also added definitions for D and E. Updated AgencyFormulaCostSharingMOERequirementCode Domain Values from "S=Matching" to "S=Cost Sharing" since the language is more general and requires the umbrella term. Added an "N = Not Applicable" option based on agency feedback to be used for programs for which this section is not applicable to avoid being required to enter data that doesn't apply to the program.</t>
  </si>
  <si>
    <t>Modified SDE Grants Management Activity References: 
BeginningPeriodOfAvailability, EndingPeriodOfAvailability</t>
  </si>
  <si>
    <t>Modified SDE Grants Management Activity References: InformationCollectionLevel</t>
  </si>
  <si>
    <t>Updated to correct discrepancy in the activity reference mapping.</t>
  </si>
  <si>
    <t>Added SDE Grants Management Activity References and SDE Data Groups: AgencyAddressTypeCode</t>
  </si>
  <si>
    <t>Updated to align with changes to the IC subset related to contact information.</t>
  </si>
  <si>
    <t>Modified SDE Data Groups: AvailabilityTypeCode</t>
  </si>
  <si>
    <t>Added assistance listing related data groups to align with changes to the PARK and TAS IC items.</t>
  </si>
  <si>
    <t>(IC) Legend and Principles</t>
  </si>
  <si>
    <t>Modified IC Item Short Name Attribute Description</t>
  </si>
  <si>
    <t>Updated to include guidance that addresses instances where a single IC items is mapped to two or more rows' worth of SDEs (such as a name/code pairing)</t>
  </si>
  <si>
    <t>Modified Implementation Timing Attribute Description</t>
  </si>
  <si>
    <t>Modified SDE Label(s) Attribute Description</t>
  </si>
  <si>
    <r>
      <rPr>
        <b/>
        <sz val="11"/>
        <color rgb="FF000000"/>
        <rFont val="Calibri"/>
        <family val="2"/>
        <scheme val="minor"/>
      </rPr>
      <t xml:space="preserve">(IC) Assistance Listing Changes:
</t>
    </r>
    <r>
      <rPr>
        <sz val="11"/>
        <color rgb="FF000000"/>
        <rFont val="Calibri"/>
        <family val="2"/>
        <scheme val="minor"/>
      </rPr>
      <t xml:space="preserve">-SDEs added as part of this release were noted above, and those change log entries also noted how those SDEs affected the (IC) Assistance Listing  tab. Because their IC tab effects have already been covered, we are generally not redundantly enumerating them here.
-SDEs whose labels were changed in this release were noted above, and those change log entries also noted how those SDE label changes affected the (IC) Assistance Listing  tab. Because their IC tab effects have already been covered, we are not  redundantly enumerating them here.
-Other changes to the SDE Label(s)  column (i.e., changing how multiple elements are paired together in the column) are enumerated here.
-Changes to SDE-level metadata (i.e., SDE Definition, SDE Data Type, SDE Format, SDE Min Length, SDE Max Length, SDE Domain Values, SDE Domain Value Definitions, and  SDE References) flow automatically to all IC tabs where that SDE features and are not enumerated separately as changes to the (IC) Assistance Listing tab. </t>
    </r>
  </si>
  <si>
    <t>Modified multiple IC Subsets: 8.02, 8.03, 8.04</t>
  </si>
  <si>
    <t>Updated the structure of the reporting requirements under compliance to allow for the collection of "other" report names as well as allow for multiple "other" report types. The new structure also allows agencies to clearly define which types of reports will be required under the program.</t>
  </si>
  <si>
    <t>Modified IC Subset Names: 1.02, 2.01, 4.01, 8.01</t>
  </si>
  <si>
    <t>Updated subset names to clarify terminology (i.e., a program is equivalent to an assistance listing).</t>
  </si>
  <si>
    <t>Modified IC Subset Name: 9.02</t>
  </si>
  <si>
    <t>Updated terminology from "Administering" to "Awarding" when referencing the agency responsible for developing and/or publishing the grant materials based on implementer feedback responsive to agency feedback.</t>
  </si>
  <si>
    <t>Modified IC Subset Instructions: 1.02</t>
  </si>
  <si>
    <t>Minor update to instructions language to conform with having changed Related Assistance Listing(s) to optional.</t>
  </si>
  <si>
    <t>Modified IC Subset Instructions: 5.01</t>
  </si>
  <si>
    <t>Updated to fix reference to 'future government fiscal year' with 'current government fiscal year' to align with the rest of the standards.</t>
  </si>
  <si>
    <t>Modified IC Short Name: 4.01.02 (Program Funding Additional Information)</t>
  </si>
  <si>
    <t>Updated from 'Additional Information' to 'Program Funding Additional Information' for clarity.</t>
  </si>
  <si>
    <t>Modified IC Short Name: 4.01.10 (Anticipated Obligation Amount - Current FY)</t>
  </si>
  <si>
    <t>updated to add the word 'anticipated' since this field is an estimate of obligations for the full FY generally from the standpoint of November.</t>
  </si>
  <si>
    <t>Modified multiple IC Items: 5.03 (Other Financial Information - PARK and TAS Codes)</t>
  </si>
  <si>
    <t>Updated to display the PARK name and TAS codes/names based on the selected PARK code, and to derive TAS components based on the code identified in order to align with financial management system requirements.</t>
  </si>
  <si>
    <t>Modified IC Item Number: 7.02.01 (previously was erroneously numbered 7.02.02).</t>
  </si>
  <si>
    <t>Updated to correct numbering inconsistencies. This is the only IC item in this section, so should have been labeled 7.02.01.</t>
  </si>
  <si>
    <t>Modified IC Item Number and Short Name: 1.02.01 (Related Assistance Listing(s))</t>
  </si>
  <si>
    <t>Merged IC item number and short name for the identifier and title pairing for easier readability and to align with our treatment of code/name pairs throughout the IC tabs.</t>
  </si>
  <si>
    <t>Modified IC Item Short Names, IC Item Instruction : 1.01.04, 1.01.05, 1.01.06, 9.02.01, 9.02.02, 9.02.03, 9.02.04, 9.02.05, 9.02.06, 9.02.07, 9.02.08, 9.02.09, 9.02.10, 9.02.11, 9.02.12, 9.02.13, 9.02.14</t>
  </si>
  <si>
    <t>Updated terminology from "Administering" to "Awarding" when referencing the agency responsible for developing and/or publishing the grant materials based on agency feedback. IC Item Instruction updates were only needed in section 9.02</t>
  </si>
  <si>
    <t>Modified IC Item Short Name: 2.01.11 (Program Performance Measure Value - Current Period Target)</t>
  </si>
  <si>
    <t>Updated to append the word 'target' to clarify that this item is intended to capture the target measure value for the period identified.</t>
  </si>
  <si>
    <t>Modified IC Item Short Names: 8.14.01, 8.14.08, 8.14.09, 8.14.10, 8.14.11</t>
  </si>
  <si>
    <t>Updated a number of Short Names throughout 8.14 to reflect the conceptual difference between cost sharing and matching to ensure the language would not treat them as equivalent (given that matching is  a subset of cost sharing) as well as to add or remove the word 'requirement' for consistency with the SDE definitions and to avoid  implying Cost Sharing was a 'requirement'  in voluntary cost sharing cases.</t>
  </si>
  <si>
    <t>Modified IC Required / Optional / Conditional: 1.02.01</t>
  </si>
  <si>
    <t>Updated from required to optional to match original intent, as there are not necessarily any related programs.</t>
  </si>
  <si>
    <t>Modified IC Required / Optional / Conditional: 4.01.02</t>
  </si>
  <si>
    <r>
      <t xml:space="preserve">Updated to conditionally required in cases where the program isn't funded for the fiscal year, to better reflect OMB guidance on the use of this field as conveyed in its </t>
    </r>
    <r>
      <rPr>
        <i/>
        <sz val="11"/>
        <color rgb="FF000000"/>
        <rFont val="Calibri"/>
        <family val="2"/>
        <scheme val="minor"/>
      </rPr>
      <t>IC Item Instruction.</t>
    </r>
  </si>
  <si>
    <t>Modified IC Required / Optional / Conditional: 4.02.05, 4.02.06, 4.02.07, 4.02.08, 4.02.09 4.02.10</t>
  </si>
  <si>
    <t>Updated these to 'required for financial assistance types' to align with SAM.gov requirements; if the program did not obligate or deobligate anything for one of these fiscal years, just enter $0. Also noted that they are unavailable for Non-Financial Assistance Types.</t>
  </si>
  <si>
    <t>Modified IC Required / Optional / Conditional: 5.01.03, 5.01.04, 5.01.05, 5.01.06</t>
  </si>
  <si>
    <t>Updated to clarify that this is not available for Non-Financial Assistance Types.</t>
  </si>
  <si>
    <t>Modified IC Required / Optional / Conditional: section 7.04</t>
  </si>
  <si>
    <t>Modified conditional logic throughout section 7.04 to better clarify the conditional logic driving these fields.</t>
  </si>
  <si>
    <t>Modified IC Required / Optional / Conditional: 7.12.02, 7.13.02</t>
  </si>
  <si>
    <t>Updated to be required except where 7.12.01 and 7.13.01 (respectively) are 'N/A', in order to match original intent.</t>
  </si>
  <si>
    <t>Modified IC Required / Optional / Conditional: 8.07.04</t>
  </si>
  <si>
    <t>Updated from conditionally required to optional.</t>
  </si>
  <si>
    <t>Modified IC Required / Optional / Conditional: 8.14.08, 8.14.09, 8.14.10</t>
  </si>
  <si>
    <t>Updated to align with changes to the SDE definitions highlighting the differences between cost sharing and required matching.</t>
  </si>
  <si>
    <t>Modified IC Item Instruction: 1.02.01 (Related Assistance Listing(s))</t>
  </si>
  <si>
    <t>Updated terminology in the instructions to align with changes made to the SDE label.</t>
  </si>
  <si>
    <t xml:space="preserve">Modified IC Item Instruction: 1.01.04, 1.01.05, 1.01.06, 4.02.01, 4.02.02, 4.02.03, 5.03.01, 5.03.02, 6.02.01, 6.02.02, 6.04.01, 6.04.02, 6.07.01, 6.07.03, 7.09.01, 7.09.02, </t>
  </si>
  <si>
    <t>Updated from Name/Code to Code/Name for consistency with the SDE format.</t>
  </si>
  <si>
    <t>Modified SDE Labels and SDE Business Logic: 1.01.01, 1.01.04, 1.01.05, 1.01.06. 5.03.01, 5.03.02, 6.07.01, 6.07.02, 6.07.03, 6.07.04, 8.14.01, 8.14.08, 8.14.09, 8.14.10, 8.14.11</t>
  </si>
  <si>
    <t>Added InformationCollectionLevelType as a second SDE in the SDE groupings and set the business logic to "Program" to allow for traceability of certain data elements throughout lifecycle of grants process and so that when they are reused in later tranches that the InformationCollectionLevelType will provide the appropriate context to distinguish each use.</t>
  </si>
  <si>
    <t>Modified SDE Labels and SDE Business Logic: 9.02.04, 9.02.05, 9.02.06, 9.02.07, 9.02.08, 9.02.09, 9.02.10, 9.02.11, 9.02.12, 9.02.13, 9.02.14</t>
  </si>
  <si>
    <t>Modified SDE Business Logic: 8.05, 8.06, 8.07, 8.08, 8.09</t>
  </si>
  <si>
    <t>Updated to correct business logic mapping inconsistencies.</t>
  </si>
  <si>
    <r>
      <t xml:space="preserve">Updated </t>
    </r>
    <r>
      <rPr>
        <i/>
        <sz val="11"/>
        <color rgb="FF000000"/>
        <rFont val="Calibri"/>
        <family val="2"/>
        <scheme val="minor"/>
      </rPr>
      <t>Implementation Timing</t>
    </r>
    <r>
      <rPr>
        <sz val="11"/>
        <color rgb="FF000000"/>
        <rFont val="Calibri"/>
        <family val="2"/>
        <scheme val="minor"/>
      </rPr>
      <t xml:space="preserve"> throughout the tab.</t>
    </r>
  </si>
  <si>
    <t>Updates reflect OMB priorities for 2026 SAM AL implementation. 'Implemented' indicates that an IC item is already captured in SAM; '2026 Cycle' indicates an item expected to be implemented this year in SAM; 'Post-2026' indicates that an item will not be implemented in SAM this year.</t>
  </si>
  <si>
    <r>
      <t xml:space="preserve">Updated </t>
    </r>
    <r>
      <rPr>
        <i/>
        <sz val="11"/>
        <color rgb="FF000000"/>
        <rFont val="Calibri"/>
        <family val="2"/>
        <scheme val="minor"/>
      </rPr>
      <t>IC Required / Optional / Conditional</t>
    </r>
    <r>
      <rPr>
        <sz val="11"/>
        <color rgb="FF000000"/>
        <rFont val="Calibri"/>
        <family val="2"/>
        <scheme val="minor"/>
      </rPr>
      <t xml:space="preserve"> throughout the tab</t>
    </r>
  </si>
  <si>
    <t>Modified Domain Values and Domain Value Definitions: Assistance Attributes for Award Recipients</t>
  </si>
  <si>
    <t>Updated titles and definitions for domain values capturing how award recipients are selected (Award Recipient Basis). These were already implemented in this form in SAM.gov in the 2025 cycle, so this is just catching up the standards to that implementation.</t>
  </si>
  <si>
    <t>Modified Domain Value name for EQ005 within the SDE Breakdown and Definitions section</t>
  </si>
  <si>
    <t>Fixed error where the domain value name in the SDE Breakdown and Definitions section for EQ0005 was misaligned with its intended name already captured at the top of the tab.</t>
  </si>
  <si>
    <t>Consolidated Applicant and Beneficiary CBSA-related data elements.
Deleted SDEs: EligibleApplicantCBSABasisType, EligibleApplicantCBSAIndicator, EligibleApplicantCBSAOtherUseDescription, EligibleApplicantCBSAUseTypeCode, EligibleBeneficiaryCBSABasisType, EligibleBeneficiaryCBSAIndicator, EligibleBeneficiaryCBSAOtherUseDescription, EligibleBeneficiaryCBSAUseTypeCode
Added SDEs: CBSAVersion, CBSAVersionType, CBSABasisType, CBSAIndicator, CBSAOtherUseDescription, CBSAUseTypeCode</t>
  </si>
  <si>
    <t>AssistanceListingIdentifier</t>
  </si>
  <si>
    <t>Modified SDE Labels, Definitions, and Related IC Items:
EligibleApplicantDescription
EligibleApplicantEntityAttributeCode
EligibleApplicantEntityAttributeName
EligibleApplicantEntityTypeCode
EligibleApplicantEntityTypeName</t>
  </si>
  <si>
    <t>Removed term "award" from IC item names, SDE labels, and SDE definitions for all applicant items.</t>
  </si>
  <si>
    <t>(SDE) Data Element List;
(IC) Assistance Listing</t>
  </si>
  <si>
    <t>Modified SDE Domain Values and SDE Domain Value Definitions: AgencyPOCRoleTypeCode
Modified SDE Business Logic: 9.02 (entire subset)</t>
  </si>
  <si>
    <t>Updated existing domain values to better capture the different roles associated with grants points of contact, and added domain value definitions; updated SDE business logic to reflect SDE changes.</t>
  </si>
  <si>
    <t>Deleted IC Items</t>
  </si>
  <si>
    <t>Added NOFO IC tab</t>
  </si>
  <si>
    <t>Added due to development of NOFO IC.</t>
  </si>
  <si>
    <t>Added in alignment with the development of the NOFO IC.</t>
  </si>
  <si>
    <t>Modified 91 SDE Grants Management Activity Reference(s) and SDE Data Group(s): 
AgencyCostSharingCode
AgencyCostSharingDescription
AgencyMatchingRequirementPercentage
AgencyFormulaCostSharingMOERequirementCode
AgencyGoalDescription
AgencyGoalTitle
AgencyIdentifier
AgencyMOEDescription
AgencyObjectiveDescription
AgencyPerformanceMeasureDescription
AgencyPerformanceMeasureEndPeriod
AgencyPerformanceMeasureStartPeriod
AgencyPerformanceMeasureTitle
AgencyPOCRoleTypeCode
AgencyPriorPerformanceMeasureValue
AgencyProgramActDescription
AgencyProgramActPart
AgencyProgramActSection
AgencyProgramActTitle
AgencyProgramExecutiveOrderDescription
AgencyProgramExecutiveOrderPart
AgencyProgramExecutiveOrderSection
AgencyProgramExecutiveOrderTitle
AgencyProgramPublicLawCongressSessionNumber
AgencyProgramPublicLawDescription
AgencyProgramPublicLawNumber
AgencyProgramStatuteDescription
AgencyProgramStatutePage
AgencyProgramStatuteVolume
AgencyProgramUSCDescription
AgencyProgramUSCSection
AgencyProgramUSCTitle
AgencyTargetPerformanceMeasureValue
AllocationTransferAgencyIdentifier
AssistanceListingIdentifier
AssistanceListingTitle
AssistanceTypeCategoryCode
AssistanceTypeCategoryName
AssistanceTypeCode
AssistanceTypeName
AvailabilityTypeCode
AwardAmountBasisCode
AwardAmountBasisName
AwardingAgencyCode
AwardingAgencyName
AwardingOfficeCode
AwardingOfficeName
AwardingSubTierAgencyCode
AwardingSubTierAgencyName
AwardRecipientBasisCode
AwardRecipientBasisName
BeginningPeriodOfAvailability
BudgetAccountIdentifier
EligibleApplicantCBSABasisType
EligibleApplicantCBSAIndicator
EligibleApplicantCBSAOtherUseDescription
EligibleApplicantCBSAUseTypeCode
EligibleApplicantDescription
EligibleApplicantEntityAttributeCode
EligibleApplicantEntityAttributeName
EligibleApplicantEntityTypeCode
EligibleApplicantEntityTypeName
EligibleBeneficiaryCBSABasisType
EligibleBeneficiaryCBSAIndicator
EligibleBeneficiaryCBSAOtherUseDescription
EligibleBeneficiaryCBSAUseTypeCode
EligibleBeneficiaryDescription
EligibleBeneficiaryEntityAttributeCode
EligibleBeneficiaryEntityAttributeName
EligibleBeneficiaryEntityTypeCode
EligibleBeneficiaryEntityTypeName
EligibleCBSAVersion
EligibleCBSAVersionType
EndingPeriodOfAvailability
FinancialAssistanceReportName
InformationCollectionLevelCode
MainAccountCode
ProgramActivityReportingKey
ProgramActivityReportingKeyName
SubAccountCode
SubLevelPrefixCode
TreasuryAccountSymbol
TreasuryAccountSymbolName
UseOfAssistanceCategoryCode
UseOfAssistanceCategoryName
UseOfAssistanceCode
UseOfAssistanceDescription
UseOfAssistanceName
UseRestrictionCode
UseRestrictionDescription
UseRestrictionName</t>
  </si>
  <si>
    <t>Added SDE Label Prefixes: FundingOpportunity and FundingOpportunityProject
Updated Standard Data Element (SDE) Legend: J - Domain Values</t>
  </si>
  <si>
    <t>Modified Attribute Descriptions: 
IC Required / Optional / Conditional, IC Item Instruction
Modified Information Collection (IC) Specification Guiding Principles:
Added new guiding principle</t>
  </si>
  <si>
    <t>Added to Glossary: 
Funding Opportunity Project
Application Component</t>
  </si>
  <si>
    <t>Added a clear, concise definitions for new terms/concepts introduced as part of the NOFO.</t>
  </si>
  <si>
    <t>Modified CDM Graphic</t>
  </si>
  <si>
    <t>Updated the graphic to provide a more legible, up-to-date version of the document.</t>
  </si>
  <si>
    <t>Standard Data Element (SDE) Legend &amp; Principles</t>
  </si>
  <si>
    <t>Standard Data Element (SDE) Legend</t>
  </si>
  <si>
    <t>Column</t>
  </si>
  <si>
    <t>Column Name</t>
  </si>
  <si>
    <t>Column Description</t>
  </si>
  <si>
    <t>A</t>
  </si>
  <si>
    <t>A temporary attribute assigning a unique ID to an SDE for ease of reference.</t>
  </si>
  <si>
    <t>B</t>
  </si>
  <si>
    <t>Label</t>
  </si>
  <si>
    <r>
      <t xml:space="preserve">A unique term that </t>
    </r>
    <r>
      <rPr>
        <sz val="11"/>
        <rFont val="Calibri"/>
        <family val="2"/>
        <scheme val="minor"/>
      </rPr>
      <t>captures</t>
    </r>
    <r>
      <rPr>
        <sz val="11"/>
        <color theme="1"/>
        <rFont val="Calibri"/>
        <family val="2"/>
        <scheme val="minor"/>
      </rPr>
      <t xml:space="preserve"> the name of the SDE.</t>
    </r>
  </si>
  <si>
    <t>C</t>
  </si>
  <si>
    <t>Definition</t>
  </si>
  <si>
    <t>A business description of the SDE.</t>
  </si>
  <si>
    <t>D</t>
  </si>
  <si>
    <t>Definition Source</t>
  </si>
  <si>
    <t>Specifies whether the definition is pulled directly from a reference ('Source'), pulled from a reference and amended ('Modified'), or developed by referencing (and combining and/or amending) multiple references to create a new definition ('Crafted').  For definition source types 'Source' and 'Modified', the reference used to develop the definition will be indicated using "(#)".  For example, for a definition sourced from GSDM, this column will have a value of "(2) Source". Note that if only minor typographical changes were made to language sourced from a reference (e.g., dropping the word 'means' from the beginning of a definition to ensure the definition adheres to recognized engineering standards), these definitions are labeled as 'Source' and not 'Modified' as the functional meaning is not changed.</t>
  </si>
  <si>
    <t>E</t>
  </si>
  <si>
    <t>CDM Entity</t>
  </si>
  <si>
    <t>Identify grants management business concepts about which information is collected. These concepts are visually presented in an interconnecting fashion on the 'CDM' tab. Note that each SDE can only be mapped to one CDM Entity.</t>
  </si>
  <si>
    <t>F</t>
  </si>
  <si>
    <t>Data Type</t>
  </si>
  <si>
    <t>G</t>
  </si>
  <si>
    <t>Format</t>
  </si>
  <si>
    <t>Formatting requirements for the SDE (e.g., YYYYMMDD), defined where appropriate. 'N' represents a numeric, 'A' represents an alphabetic, and 'X' represents an alphanumeric character.</t>
  </si>
  <si>
    <t>H</t>
  </si>
  <si>
    <t>Min Length</t>
  </si>
  <si>
    <t>The minimum number of characters associated with the SDE, defined where appropriate.</t>
  </si>
  <si>
    <t>I</t>
  </si>
  <si>
    <t>Max Length</t>
  </si>
  <si>
    <t>The maximum number of characters associated with the SDE, defined where appropriate.</t>
  </si>
  <si>
    <t>J</t>
  </si>
  <si>
    <t>Domain Values</t>
  </si>
  <si>
    <t>K</t>
  </si>
  <si>
    <t>Domain Value Definitions</t>
  </si>
  <si>
    <t>L</t>
  </si>
  <si>
    <t>Grants Management Activity Reference(s)</t>
  </si>
  <si>
    <t>The grants lifecycle activity(ies) where the SDE is initially collected or updated.</t>
  </si>
  <si>
    <t>M</t>
  </si>
  <si>
    <t>Data Group(s)</t>
  </si>
  <si>
    <t>A way to logically categorize and relate SDEs from a business perspective. Note that not every data element will belong to a Data Group and some data elements will belong to multiple Data Groups.</t>
  </si>
  <si>
    <t>N</t>
  </si>
  <si>
    <t>Related Data Element(s) from Other Systems or Standards</t>
  </si>
  <si>
    <t>A mapping of the SDE to data elements in information collections, centralized or governmentwide systems, or other federal government standards, where appropriate.</t>
  </si>
  <si>
    <t>O</t>
  </si>
  <si>
    <t>Reference(s)</t>
  </si>
  <si>
    <t>The source or justification for the SDE based on federal statutory requirements, regulation, policy, guidance, etc., where appropriate. Note that a statutory, regulatory, or policy reference is not intended to suggest that the element is directly captured on a one-to-one basis there, but rather that general justification is provided.</t>
  </si>
  <si>
    <t>Standard Data Element (SDE) Guiding Principles</t>
  </si>
  <si>
    <t>SDE attributes (e.g., format, min/max length) are specified when essential to accomplishing a grants management activity, effectively collecting and exchanging information, or when established by an Authoritative or Other Reference.</t>
  </si>
  <si>
    <t>SDE attributes (e.g., data type, format, min/max length) do not dictate system database or UI designs; they only specify the requirements for information that must be collected and exchanged. For example, specifying the data type as 'date' and format as 'YYYYMMDD' does not preclude an information collection UI design from allowing a user to enter a date as 'MM/DD/YY' or a system database from storing the date as 'MMDDYYYY'; however, when the date is exchanged with another system, it would need to be in the 'YYYYMMDD' format.  Similarly, the maximum length for a dollar amount specified as 10 digits does not preclude a system database from storing the dollar amount as 15 digits or presenting the dollar amount in a UI as a rounded integer so long as the system collects and exchanges the information as a decimal type with a maximum length of 10 digits.</t>
  </si>
  <si>
    <t xml:space="preserve">Wherever possible, SDE Labels adhere to the International Organization for Standardization (ISO) 11179-5 standard for label components.  The label components include Object Class Term + Qualifier Term (Optional) + Property Term + Representation Term = Data Element Label.  See the 'SDE Label Prefixes' table below for grants SDE label object class terms and their definitions.  See the 'SDE Label Suffixes' table below for National Information Exchange Model (NIEM) SDE label representation terms and their definitions.  Wherever possible, SDE Definitions adhere to the ISO leading practices for formulating data definitions.  These engineering standards enable users to easily understand the type of information associated with each SDE. There may be exceptions to this principle where a governmentwide system has already established a commonly used SDE (e.g., GSDM). </t>
  </si>
  <si>
    <t>To avoid unnecessarily duplicating similar SDEs and increase flexibility to accommodate future business changes, SDEs may be normalized so long as the normalized SDEs have the same attributes (e.g., data type, format, min/max length, domain values) and maintain their context within the lifecycle.</t>
  </si>
  <si>
    <t>SDE Label Prefixes (Grants Terms for ISO Object Class Terms)</t>
  </si>
  <si>
    <t>Prefix</t>
  </si>
  <si>
    <t>Agency</t>
  </si>
  <si>
    <t>SDEs associated with the highest levels of the federal government Department or Independent Agency.</t>
  </si>
  <si>
    <t>AgencyProgram</t>
  </si>
  <si>
    <t>SDEs associated with establishing, managing, and reporting on agency grant programs. An Assistance Listing (AL) is associated with one agency grant program.</t>
  </si>
  <si>
    <t>FundingOpportunity</t>
  </si>
  <si>
    <t>SDEs associated with establishing, managing, and reporting on a Notice of Funding Opportunity (NOFO).</t>
  </si>
  <si>
    <t>FundingOpportunityProject</t>
  </si>
  <si>
    <t>AssistanceListing</t>
  </si>
  <si>
    <t>SDEs that identify the Assistance Listing associated with the agency grant program.</t>
  </si>
  <si>
    <t>EligibleApplicant</t>
  </si>
  <si>
    <t>SDEs that describe the legal entity(ies) and/or individual(s) that are eligible to apply for a grant award.</t>
  </si>
  <si>
    <t>EligibleBeneficiary</t>
  </si>
  <si>
    <t>SDEs that describe the legal entity(ies) and/or individual(s) that are eligible to receive the ultimate benefits of the federal government assistance.</t>
  </si>
  <si>
    <t>EligibleSubAwardApplicant</t>
  </si>
  <si>
    <t>SDEs that describe the legal entity(ies) and/or individual(s) that are eligible to apply for a grant subaward.</t>
  </si>
  <si>
    <t>FinancialAssistance</t>
  </si>
  <si>
    <t>SDEs that describe aspects of the federal assistance at various points in the grants lifecycle (e.g., mission area).</t>
  </si>
  <si>
    <t>SDE Label Suffixes (NIEM Terms for ISO Representation Class Terms)</t>
  </si>
  <si>
    <t>Suffix</t>
  </si>
  <si>
    <t>Amount</t>
  </si>
  <si>
    <t>A given number of monetary units specified in a currency where the unit of currency is explicit or implied (i.e., value in a pick list).</t>
  </si>
  <si>
    <t>Code</t>
  </si>
  <si>
    <t>A character string (i.e., letters, figures, and symbols) that for brevity, language independence, or precision represents a definitive value of an attribute.</t>
  </si>
  <si>
    <t>A specific day, month, and year in the Gregorian calendar.</t>
  </si>
  <si>
    <t>Deadline</t>
  </si>
  <si>
    <t>A specific point in time by which a task, project, or obligation must be completed or fulfilled.</t>
  </si>
  <si>
    <t>Description</t>
  </si>
  <si>
    <t xml:space="preserve">An explanation that provides context, meaning or clarification and provides purpose, scope or intended use. </t>
  </si>
  <si>
    <t>Document</t>
  </si>
  <si>
    <t>A collection of characters, graphics, sounds, and/or images assembled into a meaningful form that is human-readable.</t>
  </si>
  <si>
    <t>Duration</t>
  </si>
  <si>
    <t>An amount of time; the length of a time span.</t>
  </si>
  <si>
    <t>ID</t>
  </si>
  <si>
    <t>A character string to identify and distinguish uniquely one instance of an object in an identification scheme from all other objects in the same scheme together with relevant supplementary information.</t>
  </si>
  <si>
    <t>Indicator</t>
  </si>
  <si>
    <t>A list of two mutually exclusive Boolean values that express the only possible states of a property.</t>
  </si>
  <si>
    <t>Instruction</t>
  </si>
  <si>
    <t>A directive or set of steps that provided guidance on how to perform a specific task, operation, or process.</t>
  </si>
  <si>
    <t>A word or phrase that constitutes the distinctive designation of a person, place, thing, or concept.</t>
  </si>
  <si>
    <t>Percent</t>
  </si>
  <si>
    <t>A representation of a ratio in which the two units are the same.</t>
  </si>
  <si>
    <t>Quantity</t>
  </si>
  <si>
    <t>A counted number of nonmonetary units possibly including fractions.</t>
  </si>
  <si>
    <t>Rate</t>
  </si>
  <si>
    <t>A representation of a ratio where the two units are not included.</t>
  </si>
  <si>
    <t>Text</t>
  </si>
  <si>
    <t>A character string (i.e., a finite sequence of characters) generally in the form of words of a language.</t>
  </si>
  <si>
    <t>Time</t>
  </si>
  <si>
    <t>A particular point in time in an unspecified 24-hour day.</t>
  </si>
  <si>
    <t>Value</t>
  </si>
  <si>
    <t>A result of a calculation.</t>
  </si>
  <si>
    <t>Context</t>
  </si>
  <si>
    <r>
      <t xml:space="preserve">The Conceptual Data Model (CDM) is a high-level representation of grants management data, focusing on key business concepts and their interconnections (relationships) to outline the data necessary for supporting business processes. It provides a clear and simplified view of the SDE requirements without delving into technical details or physical database structures. The CDM is comprised of:
•  Data Entities (depicted as "ovals" in the diagram) which serve as logical containers for related SDEs within key concepts of the grants business process, such as Federal Program, Project, Grant Award, etc. 
•  Relationships (depicted as "connection lines" and accompanying text) that illustrate how entities are interconnected and the nature of these relationships, including one-to-one, one-to-many, or many-to-many.
 The "(SDE) Data Element List" tab has each individual SDE mapped to a corresponding entity via the "CDM Entity" column.
</t>
    </r>
    <r>
      <rPr>
        <u/>
        <sz val="11"/>
        <color theme="1"/>
        <rFont val="Calibri"/>
        <family val="2"/>
        <scheme val="minor"/>
      </rPr>
      <t>Note:</t>
    </r>
    <r>
      <rPr>
        <sz val="11"/>
        <color theme="1"/>
        <rFont val="Calibri"/>
        <family val="2"/>
        <scheme val="minor"/>
      </rPr>
      <t xml:space="preserve"> The CDM is a snapshot in time and it will be expanded as new SDE tranches are added to the workbook.</t>
    </r>
  </si>
  <si>
    <t>Objectives</t>
  </si>
  <si>
    <r>
      <t>The CDM aims to achieve several core objectives:
•</t>
    </r>
    <r>
      <rPr>
        <sz val="11"/>
        <color rgb="FF000000"/>
        <rFont val="Calibri"/>
        <family val="2"/>
        <scheme val="minor"/>
      </rPr>
      <t xml:space="preserve">  To simplify complex data standards into relatable business concepts used by grant-making agencies and grant recipients for grants data. 
•  To abstract away technical details and focus on the core business concepts and their interrelations. 
•  To establish a standardized approach to defining and understanding data entities and relationships across SDE sets (tranches).
•  To inform service/solution provider design of data model by depicting the high-level connections between business processes and data.
</t>
    </r>
  </si>
  <si>
    <t>Notation</t>
  </si>
  <si>
    <r>
      <t>• Data Entity - represented by an "oval". In this model, "Funding Agency" and "Federal Program (Assistance Listing)" are two entities that have data modeling relationship.
• Relationship - represented by a "connection line with multiple ends" and accompanied by text describing the nature of the relationship. In this case, the relationship reads as follows:
   "</t>
    </r>
    <r>
      <rPr>
        <i/>
        <sz val="11"/>
        <color theme="1"/>
        <rFont val="Calibri"/>
        <family val="2"/>
        <scheme val="minor"/>
      </rPr>
      <t>Funding Agency"</t>
    </r>
    <r>
      <rPr>
        <sz val="11"/>
        <color theme="1"/>
        <rFont val="Calibri"/>
        <family val="2"/>
        <scheme val="minor"/>
      </rPr>
      <t xml:space="preserve"> </t>
    </r>
    <r>
      <rPr>
        <b/>
        <i/>
        <u/>
        <sz val="11"/>
        <color theme="1"/>
        <rFont val="Calibri"/>
        <family val="2"/>
        <scheme val="minor"/>
      </rPr>
      <t>funds</t>
    </r>
    <r>
      <rPr>
        <sz val="11"/>
        <color theme="1"/>
        <rFont val="Calibri"/>
        <family val="2"/>
        <scheme val="minor"/>
      </rPr>
      <t xml:space="preserve"> </t>
    </r>
    <r>
      <rPr>
        <u/>
        <sz val="11"/>
        <color theme="1"/>
        <rFont val="Calibri"/>
        <family val="2"/>
        <scheme val="minor"/>
      </rPr>
      <t>one or more</t>
    </r>
    <r>
      <rPr>
        <sz val="11"/>
        <color theme="1"/>
        <rFont val="Calibri"/>
        <family val="2"/>
        <scheme val="minor"/>
      </rPr>
      <t xml:space="preserve"> "</t>
    </r>
    <r>
      <rPr>
        <i/>
        <sz val="11"/>
        <color theme="1"/>
        <rFont val="Calibri"/>
        <family val="2"/>
        <scheme val="minor"/>
      </rPr>
      <t>Federal Programs (Assistance Listings)</t>
    </r>
    <r>
      <rPr>
        <sz val="11"/>
        <color theme="1"/>
        <rFont val="Calibri"/>
        <family val="2"/>
        <scheme val="minor"/>
      </rPr>
      <t xml:space="preserve">" AND </t>
    </r>
    <r>
      <rPr>
        <u/>
        <sz val="11"/>
        <color theme="1"/>
        <rFont val="Calibri"/>
        <family val="2"/>
        <scheme val="minor"/>
      </rPr>
      <t>each</t>
    </r>
    <r>
      <rPr>
        <sz val="11"/>
        <color theme="1"/>
        <rFont val="Calibri"/>
        <family val="2"/>
        <scheme val="minor"/>
      </rPr>
      <t xml:space="preserve"> "</t>
    </r>
    <r>
      <rPr>
        <i/>
        <sz val="11"/>
        <color theme="1"/>
        <rFont val="Calibri"/>
        <family val="2"/>
        <scheme val="minor"/>
      </rPr>
      <t>Federal Program (Assistance Listing)</t>
    </r>
    <r>
      <rPr>
        <sz val="11"/>
        <color theme="1"/>
        <rFont val="Calibri"/>
        <family val="2"/>
        <scheme val="minor"/>
      </rPr>
      <t xml:space="preserve">" </t>
    </r>
    <r>
      <rPr>
        <b/>
        <i/>
        <u/>
        <sz val="11"/>
        <color theme="1"/>
        <rFont val="Calibri"/>
        <family val="2"/>
        <scheme val="minor"/>
      </rPr>
      <t>is funded by</t>
    </r>
    <r>
      <rPr>
        <b/>
        <sz val="11"/>
        <color theme="1"/>
        <rFont val="Calibri"/>
        <family val="2"/>
        <scheme val="minor"/>
      </rPr>
      <t xml:space="preserve"> </t>
    </r>
    <r>
      <rPr>
        <u/>
        <sz val="11"/>
        <color theme="1"/>
        <rFont val="Calibri"/>
        <family val="2"/>
        <scheme val="minor"/>
      </rPr>
      <t>one</t>
    </r>
    <r>
      <rPr>
        <sz val="11"/>
        <color theme="1"/>
        <rFont val="Calibri"/>
        <family val="2"/>
        <scheme val="minor"/>
      </rPr>
      <t xml:space="preserve"> "</t>
    </r>
    <r>
      <rPr>
        <i/>
        <sz val="11"/>
        <color theme="1"/>
        <rFont val="Calibri"/>
        <family val="2"/>
        <scheme val="minor"/>
      </rPr>
      <t>Funding Agency</t>
    </r>
    <r>
      <rPr>
        <sz val="11"/>
        <color theme="1"/>
        <rFont val="Calibri"/>
        <family val="2"/>
        <scheme val="minor"/>
      </rPr>
      <t xml:space="preserve">".
</t>
    </r>
    <r>
      <rPr>
        <u/>
        <sz val="11"/>
        <color theme="1"/>
        <rFont val="Calibri"/>
        <family val="2"/>
        <scheme val="minor"/>
      </rPr>
      <t>Note</t>
    </r>
    <r>
      <rPr>
        <sz val="11"/>
        <color theme="1"/>
        <rFont val="Calibri"/>
        <family val="2"/>
        <scheme val="minor"/>
      </rPr>
      <t>: The relationship text's first part (before "/") should be interpreted from the entity connected with a single connection ("one to..." side), while the second part (after "/") should be read from the entity connected with multiple ends ("many" side). Currently, no many-to-many relationships exist in the model, and none are expected once the model is complete.</t>
    </r>
  </si>
  <si>
    <t>Design
Principles</t>
  </si>
  <si>
    <t xml:space="preserve">• Each SDE is mapped to one and only one Data Entity. 
• Each Data Entity contains at least one SDE. Often, a data entity maps to multiple SDEs that together represent a single business concept.
• The model maintains uniform naming conventions across all entities and relationships to ensure clarity and avoid confusion.
• The CDM differs from a data flow diagram; relationship connections do not represent the flow of data but rather indicate how different pieces of information are related.
• The CDM is a static model, meaning that it does not represent a specific moment in time. For example, one Legal Entity can have many Single Audits over time, meaning that in the CDM, one Legal Entity is linked to its history of Single Audits.
• The model is structured to allow for future growth and changes, facilitating easy expansion or updates as SDE tranches are added. For example, a data modeling normalization technique is used selectively at this point, but it may be further revisited once all SDE tranches are added.   </t>
  </si>
  <si>
    <t>Standard Data Element (SDE) List</t>
  </si>
  <si>
    <t>Related Data Element(s) in Other Systems or Standards</t>
  </si>
  <si>
    <t>ActionDate</t>
  </si>
  <si>
    <t>Grant Award</t>
  </si>
  <si>
    <t>YYYYMMDD</t>
  </si>
  <si>
    <t>(2) 8</t>
  </si>
  <si>
    <t>GRM.030.010 Grant Award Issuance</t>
  </si>
  <si>
    <t>(2) ActionDate</t>
  </si>
  <si>
    <t>(2) GSDM v1.1</t>
  </si>
  <si>
    <t>ActionDateFiscalYear</t>
  </si>
  <si>
    <t>(2) Source</t>
  </si>
  <si>
    <t>Integer</t>
  </si>
  <si>
    <t>NNNN</t>
  </si>
  <si>
    <t>(2) ActionDateFiscalYear</t>
  </si>
  <si>
    <t>ActionTypeCode</t>
  </si>
  <si>
    <t>A code to indicate information on any new (only applicable to financial assistance awards) or changes (applies to both procurement and financial assistance changes) made to the Federal prime award. There may be multiple actions for each award.</t>
  </si>
  <si>
    <t>String</t>
  </si>
  <si>
    <t>(2) 1</t>
  </si>
  <si>
    <t xml:space="preserve">A = New
B = Continuation
C = Revision
D = Adjustment to Completed Project
E = Aggregate Mixed
</t>
  </si>
  <si>
    <t>A = New Assistance Award, or when all assistance awards bundled into the aggregate are NEW
B = Continuation (funding in succeeding budget period which stemmed from prior agreement to fund amount of the current action)
C = Revision (any change in Federal Government's financial obligation or contingent liability in existing assistance transaction amount of the change in funding; or any change in Recipient Name, Recipient Address, Project Period or Project Scope)
D = Adjustment to Completed Project : Funding adjustment to a completed project
E = Mixed new and existing awards in the same aggregate group</t>
  </si>
  <si>
    <t>(2) ActionType</t>
  </si>
  <si>
    <t>ActionTypeDescriptionTag</t>
  </si>
  <si>
    <t>(2) 255</t>
  </si>
  <si>
    <t>(2) ActionTypeDescriptionTag</t>
  </si>
  <si>
    <t>AgencyAddressLine1</t>
  </si>
  <si>
    <t>The first line of the street address of the agency organizational unit.</t>
  </si>
  <si>
    <t>Crafted</t>
  </si>
  <si>
    <t>Federal Program POC</t>
  </si>
  <si>
    <t>GRM.010.010 Grant Program Set-up and Maintenance</t>
  </si>
  <si>
    <t>Assistance Listing (AL) Information;
AL Contact Information</t>
  </si>
  <si>
    <t>(3) Street Address 1</t>
  </si>
  <si>
    <t>(1) 2 CFR 200.203;
(3) SAM.gov Assistance Listing;
(5) 31 USC 6102</t>
  </si>
  <si>
    <t>AgencyAddressLine2</t>
  </si>
  <si>
    <t>The second line of the street address of the agency organizational unit.</t>
  </si>
  <si>
    <t>(3) Street Address 2</t>
  </si>
  <si>
    <t>AgencyAddressTypeCode</t>
  </si>
  <si>
    <t>Legal Entity</t>
  </si>
  <si>
    <t>M = Mailing</t>
  </si>
  <si>
    <t>(1) Appendix I to Part 200, Title 2</t>
  </si>
  <si>
    <t>AgencyCityCode</t>
  </si>
  <si>
    <t>NNNNN</t>
  </si>
  <si>
    <t>AL Contact Information</t>
  </si>
  <si>
    <t>AgencyCityName</t>
  </si>
  <si>
    <t>The name of the domestic city where the agency organizational unit is located.</t>
  </si>
  <si>
    <t>(3) City</t>
  </si>
  <si>
    <t>AgencyCostSharingCode</t>
  </si>
  <si>
    <t>(3) Modified</t>
  </si>
  <si>
    <t>Federal Program (Assistance Listing)</t>
  </si>
  <si>
    <t>GRM.010.010 Grant Program Set-up and Maintenance;
GRM.010.020 Grant Program Funding Opportunity</t>
  </si>
  <si>
    <t>Assistance Listing (AL) Information;
AL Compliance Requirements;
Notice of Funding Opportunity (NOFO) Information;
NOFO Eligibility Information</t>
  </si>
  <si>
    <t>(3) Formula Matching Requirements Maintenance of Effort - Indicators</t>
  </si>
  <si>
    <t>AgencyCostSharingDescription</t>
  </si>
  <si>
    <t>(3) 5000</t>
  </si>
  <si>
    <t>(3) Formula Matching Requirements Maintenance of Effort - Matching Requirements Description</t>
  </si>
  <si>
    <t>AgencyCostSharingWaiverDescription</t>
  </si>
  <si>
    <t>A description of the specific conditions or circumstances under which the requirements for a grant applicant to cost share or match program (assistance listing) funding may be waived.</t>
  </si>
  <si>
    <t>Agency Project</t>
  </si>
  <si>
    <t>GRM.010.020 Grant Program Funding Opportunity</t>
  </si>
  <si>
    <t>Notice of Funding Opportunity (NOFO) Information;
NOFO Eligibility Information</t>
  </si>
  <si>
    <t>AgencyCountryCode</t>
  </si>
  <si>
    <t>AAX</t>
  </si>
  <si>
    <t>(2) 3</t>
  </si>
  <si>
    <t>(3) Country</t>
  </si>
  <si>
    <t>AgencyCountryName</t>
  </si>
  <si>
    <t>The name of the country where the agency organizational unit is located.</t>
  </si>
  <si>
    <t>AgencyForeignCityCode</t>
  </si>
  <si>
    <t>AgencyForeignCityName</t>
  </si>
  <si>
    <t>The name of the foreign city where the agency organizational unit is located.</t>
  </si>
  <si>
    <t>AgencyForeignPostalCode</t>
  </si>
  <si>
    <t>AgencyForeignSubdivisionCode</t>
  </si>
  <si>
    <t>AA-XXX</t>
  </si>
  <si>
    <t>AgencyForeignSubdivisionName</t>
  </si>
  <si>
    <t>The name of the foreign country's subdivision where the agency organizational unit is located.</t>
  </si>
  <si>
    <t>AgencyFormulaCostSharingMOERequirementCode</t>
  </si>
  <si>
    <t>AgencyGoalDescription</t>
  </si>
  <si>
    <t>Program Performance Measure</t>
  </si>
  <si>
    <t>Assistance Listing (AL) Information;
AL Overview;
Notice of Funding Opportunity (NOFO) Information;
Funding Opportunity Information</t>
  </si>
  <si>
    <t>(2) FundingOpportunityGoalsText</t>
  </si>
  <si>
    <t>AgencyGoalTitle</t>
  </si>
  <si>
    <t>AgencyIdentifier</t>
  </si>
  <si>
    <t>The Treasury-defined identifier for the federal government department or agency that is responsible for the Treasury account.</t>
  </si>
  <si>
    <t>Funding Source</t>
  </si>
  <si>
    <t>NNN</t>
  </si>
  <si>
    <t>Assistance Listing (AL) Information;
AL Other Financial Information;
Notice of Funding Opportunity (NOFO) Information;
NOFO Basic Information
Treasury Account Symbol (TAS)</t>
  </si>
  <si>
    <t>(2) AgencyIdentifier;
(3) TAFS Codes - Treasury Dept. Code</t>
  </si>
  <si>
    <t>(1) 2 CFR 200.203;
(2) GSDM v1.1;
(3) SAM.gov Assistance Listing;
(5) 31 USC 6102</t>
  </si>
  <si>
    <t>AgencyMatchingRequirementPercentage</t>
  </si>
  <si>
    <t>Decimal</t>
  </si>
  <si>
    <t>(3) Formula Matching Requirements Maintenance of Effort - Matching Requirements</t>
  </si>
  <si>
    <t>A description of the maintenance of effort (MOE) requirements.</t>
  </si>
  <si>
    <t>(3) Formula Matching Requirements Maintenance of Effort - Maintenance of Effort Requirements and Total Allocations</t>
  </si>
  <si>
    <t>AgencyObjectiveDescription</t>
  </si>
  <si>
    <t>(3) Assistance Listing</t>
  </si>
  <si>
    <t>AgencyObjectiveTitle</t>
  </si>
  <si>
    <t>Assistance Listing (AL) Information;
AL Overview</t>
  </si>
  <si>
    <t>Assistance Listing (AL) Information;
AL Overview;
Notice of Funding Opportunity (NOFO) Information;
NOFO Funding Opportunity Information</t>
  </si>
  <si>
    <t>MMYYYY</t>
  </si>
  <si>
    <t>(1) 2 CFR 200.203;
(5) 31 USC 6102</t>
  </si>
  <si>
    <t>NNNNNNNNNN</t>
  </si>
  <si>
    <t>(3) Business Phone;
(3) Fax</t>
  </si>
  <si>
    <t>(3) Email Address</t>
  </si>
  <si>
    <t>AgencyPOCRoleTypeCode</t>
  </si>
  <si>
    <t>N = Grants Management POC;
F = Financial Management Support POC;
G = GMS Technical Support POC;
O = Other</t>
  </si>
  <si>
    <t>N = The individual responsible for handling inquiries related to a grant management artifact, such as the Assistance Listing or the Notice of Funding Opportunity;
F = The individual responsible for handling inquiries related to the grants financial process;
G = The individual responsible for handling technical inquiries related to the grants management system;
O = Any other point of contact related to the grants process</t>
  </si>
  <si>
    <t>Assistance Listing (AL) Information;
Notice of Funding Opportunity (NOFO) Information;
NOFO Post-Award Requirements and Administration</t>
  </si>
  <si>
    <t>AgencyPOCTitle</t>
  </si>
  <si>
    <t>Notice of Funding Opportunity (NOFO) Information;
NOFO Post-Award Requirements and Administration</t>
  </si>
  <si>
    <t>AgencyPriorPerformanceMeasureValue</t>
  </si>
  <si>
    <t>AgencyProgramActDescription</t>
  </si>
  <si>
    <t>Assistance Listing (AL) Information;
AL Authorization;
Notice of Funding Opportunity (NOFO) Information;
NOFO Eligibility Information</t>
  </si>
  <si>
    <t>(3) Act - Description</t>
  </si>
  <si>
    <t>AgencyProgramActPart</t>
  </si>
  <si>
    <t>(3) Act - Part</t>
  </si>
  <si>
    <t>AgencyProgramActSection</t>
  </si>
  <si>
    <t>(3) Act - Section</t>
  </si>
  <si>
    <t>AgencyProgramActTitle</t>
  </si>
  <si>
    <t>(3) Act - Title</t>
  </si>
  <si>
    <t>AgencyProgramAppealsDescription</t>
  </si>
  <si>
    <t>A description of the procedures to appeal or rework award applications that are not approved.</t>
  </si>
  <si>
    <t>(3) 2000</t>
  </si>
  <si>
    <t>Assistance Listing (AL) Information;
AL Applying for Assistance</t>
  </si>
  <si>
    <t>(3) Appeals - Other Appeals Information</t>
  </si>
  <si>
    <t>AgencyProgramAppealsPeriodCode</t>
  </si>
  <si>
    <t>(3) Appeals</t>
  </si>
  <si>
    <t>AgencyProgramApplicationDeadlineCode</t>
  </si>
  <si>
    <t>(3) Deadlines - Indicator</t>
  </si>
  <si>
    <t>AgencyProgramApplicationDeadlineDescription</t>
  </si>
  <si>
    <t>(3) 1000</t>
  </si>
  <si>
    <t>(3) Deadlines - Entries - Description</t>
  </si>
  <si>
    <t>AgencyProgramApplicationOtherDeadlineInformation</t>
  </si>
  <si>
    <t>(3) Deadlines - Other Description</t>
  </si>
  <si>
    <t>AgencyProgramApplicationPeriodEndDate</t>
  </si>
  <si>
    <t>(3) Deadlines - Entries - Dates</t>
  </si>
  <si>
    <t>AgencyProgramApplicationPeriodStartDate</t>
  </si>
  <si>
    <t>AgencyProgramApplicationProcedureDescription</t>
  </si>
  <si>
    <t>A description of the steps the agency requires the award applicant to perform in the award application process.</t>
  </si>
  <si>
    <t>(3) Application Procedures - Application Procedures</t>
  </si>
  <si>
    <t>AgencyProgramApplicationProcedureLocationCode</t>
  </si>
  <si>
    <t>N = NOFO;
U = URL;
D = Description</t>
  </si>
  <si>
    <t>AgencyProgramApplicationProcedureURL</t>
  </si>
  <si>
    <t>The web address (URL) where the agency's award application process is posted.</t>
  </si>
  <si>
    <t>AgencyProgramApplicationReviewCriteriaDescription</t>
  </si>
  <si>
    <t>A description of the standards and methods used to assess award applications.</t>
  </si>
  <si>
    <t>(3) 3000</t>
  </si>
  <si>
    <t>(3) Criteria for Selecting Proposals - Description</t>
  </si>
  <si>
    <t>AgencyProgramApplicationReviewDescription</t>
  </si>
  <si>
    <t>A description of the processes used to select award applications.</t>
  </si>
  <si>
    <t>(3) 1500</t>
  </si>
  <si>
    <t>(3) Date Range for Approval/Disproval - Other Approval Information</t>
  </si>
  <si>
    <t>AgencyProgramApplicationReviewPeriodCode</t>
  </si>
  <si>
    <t>A code that indicates the range that best represents how much time the award application review and approval process takes.</t>
  </si>
  <si>
    <t>(3) Date Range for Approval/Disproval</t>
  </si>
  <si>
    <t>AgencyProgramApplicationsQuantity</t>
  </si>
  <si>
    <t>Assistance Listing (AL) Information;
AL Other Financial Information</t>
  </si>
  <si>
    <t>AgencyProgramApplicationSubmissionEmail</t>
  </si>
  <si>
    <t>The email address where award applications are submitted.</t>
  </si>
  <si>
    <t>AgencyProgramApplicationSubmissionLocationCode</t>
  </si>
  <si>
    <t>AgencyProgramAssistanceAvailableDate</t>
  </si>
  <si>
    <t>(3) Length and Time Phasing of Assistance</t>
  </si>
  <si>
    <t>AgencyProgramAssistanceSpentByDescription</t>
  </si>
  <si>
    <t>AgencyProgramAssistanceSpentByQuantity</t>
  </si>
  <si>
    <t>NN</t>
  </si>
  <si>
    <t>AgencyProgramAssistanceSpentByQuantityCode</t>
  </si>
  <si>
    <t>M = Months;
Y = Years</t>
  </si>
  <si>
    <t>AgencyProgramAssistanceSpentByRequirementCode</t>
  </si>
  <si>
    <t>A code that indicates whether there are any restrictions placed on the time period over which recipients are permitted to spend the money awarded, and if so, what level those restrictions are determined at.</t>
  </si>
  <si>
    <t>P = Program;
T = NOFO or Award;
N = N/A</t>
  </si>
  <si>
    <t>P = There is a requirement at the program level that all awarded program funding is expended before a specific length of time has passed;
T = There are requirements at the NOFO or Award levels that all awarded funding is expended before a specific length of time has passed, with the time limit varying by NOFO/Award;
N = There is no requirement at any level that awarded program funding is expended before a set length of time has passed</t>
  </si>
  <si>
    <t>AgencyProgramAuthorizationTypeCode</t>
  </si>
  <si>
    <t>A = Act;
E = Executive Order;
P = Public Law;
S = Statute;
U = USC</t>
  </si>
  <si>
    <t>Assistance Listing (AL) Information;
AL Authorization</t>
  </si>
  <si>
    <t>(3) New Authorization</t>
  </si>
  <si>
    <t>AgencyProgramAverageAwardAmount</t>
  </si>
  <si>
    <t>The average dollar amount the program (assistance listing) obligated (or intends to obligate) for awards in a specified Government fiscal year.</t>
  </si>
  <si>
    <t>AgencyProgramAwardAuditDescription</t>
  </si>
  <si>
    <t>Assistance Listing (AL) Information;
AL Compliance Requirements</t>
  </si>
  <si>
    <t>(3) Audits - Audit Procedures</t>
  </si>
  <si>
    <t>AgencyProgramAwardAuditFrequencyCode</t>
  </si>
  <si>
    <t>S = Semi-Annual;
A = Annual;
B = Biennial;
C = Project Closeout;
R = Random;
T = Determined at Time of Award;
N = Not Required;
H = Ad-hoc</t>
  </si>
  <si>
    <t>AgencyProgramAwardProcedureDescription</t>
  </si>
  <si>
    <t>A description of how assistance is awarded, including the position title and/or Bureau/Organization of the person(s) approving the award.</t>
  </si>
  <si>
    <t>(3) Award Procedure</t>
  </si>
  <si>
    <t>AgencyProgramAwardsQuantity</t>
  </si>
  <si>
    <t>AgencyProgramComplianceRequirementText</t>
  </si>
  <si>
    <t>(3) Regulations, Guidelines, and Literature - Reference Description</t>
  </si>
  <si>
    <t>AgencyProgramComplianceRequirementURL</t>
  </si>
  <si>
    <t>AgencyProgramCredentialsDescription</t>
  </si>
  <si>
    <t>A description of a certification, accreditation, or other documentation required to apply for assistance.</t>
  </si>
  <si>
    <t>Assistance Listing (AL) Information;
AL Criteria for Applying</t>
  </si>
  <si>
    <t>(3) Credentials and Documentation -  Description</t>
  </si>
  <si>
    <t>AgencyProgramCurrentYearObligationAmount</t>
  </si>
  <si>
    <t>The dollar amount that a program (assistance listing) is obligated for the current federal government fiscal year.</t>
  </si>
  <si>
    <t>Assistance Listing (AL) Information;
AL Obligation</t>
  </si>
  <si>
    <t>(3) Obligation - Past Fiscal Year - Actual dollar amount;
(3) Obligation - Current Fiscal Year - Estimate dollar amount;
(3) Obligation - Budget Fiscal Year - Estimate dollar amount;
(10) NOFO Synopsis: EstimatedFunding</t>
  </si>
  <si>
    <t>AgencyProgramExecutiveOrderDescription</t>
  </si>
  <si>
    <t>(3) Executive Order - Description</t>
  </si>
  <si>
    <t>AgencyProgramExecutiveOrderPart</t>
  </si>
  <si>
    <t>The part of the Executive Order authorizing the program.</t>
  </si>
  <si>
    <t>(3) Executive Order - Part</t>
  </si>
  <si>
    <t>AgencyProgramExecutiveOrderSection</t>
  </si>
  <si>
    <t>The section of the Executive Order authorizing the program.</t>
  </si>
  <si>
    <t>(3) Executive Order - Section</t>
  </si>
  <si>
    <t>AgencyProgramExecutiveOrderTitle</t>
  </si>
  <si>
    <t>The title of the Executive Order authorizing the program.</t>
  </si>
  <si>
    <t>(3) Executive Order - Title</t>
  </si>
  <si>
    <t>AgencyProgramFiscalYear</t>
  </si>
  <si>
    <t>Assistance Listing (AL) Information;
AL Obligation;
AL Other Financial Information;</t>
  </si>
  <si>
    <t>(3) Obligation - Past Fiscal Year;
(3) Obligation - Current Fiscal Year;
(3) Obligation - Budget Fiscal Year</t>
  </si>
  <si>
    <t>AgencyProgramFormulaAdditionalInformation</t>
  </si>
  <si>
    <t>A description of additional information on the statutory formula or administrative rule reference in the CFR.</t>
  </si>
  <si>
    <t>(3) Formula Matching Requirements Maintenance of Effort - Formula Requirements - Additional Info</t>
  </si>
  <si>
    <t>AgencyProgramFormulaChapter</t>
  </si>
  <si>
    <t>The chapter of the statutory formula or administrative rule reference in the CFR.</t>
  </si>
  <si>
    <t>(3) Formula Matching Requirements Maintenance of Effort - Formula Requirements - Chapter</t>
  </si>
  <si>
    <t>AgencyProgramFormulaPart</t>
  </si>
  <si>
    <t>The part of the statutory formula or administrative rule reference in the CFR.</t>
  </si>
  <si>
    <t>(3) Formula Matching Requirements Maintenance of Effort - Formula Requirements - Part</t>
  </si>
  <si>
    <t>AgencyProgramFormulaPublicLawNumber</t>
  </si>
  <si>
    <t>The number of the public law that includes the statutory formula or administrative rule reference in the CFR.</t>
  </si>
  <si>
    <t>(3) Formula Matching Requirements Maintenance of Effort - Formula Requirements - Public Law</t>
  </si>
  <si>
    <t>AgencyProgramFormulaSubpart</t>
  </si>
  <si>
    <t>The subpart of the statutory formula or administrative rule reference in the CFR.</t>
  </si>
  <si>
    <t>(3) Formula Matching Requirements Maintenance of Effort - Formula Requirements - Subpart</t>
  </si>
  <si>
    <t>AgencyProgramFormulaTitle</t>
  </si>
  <si>
    <t>The title of the statutory formula or administrative rule reference in the CFR.</t>
  </si>
  <si>
    <t>(3) Formula Matching Requirements Maintenance of Effort - Formula Requirements - Title</t>
  </si>
  <si>
    <t>AgencyProgramFundedIndicator</t>
  </si>
  <si>
    <t>Boolean</t>
  </si>
  <si>
    <t>Y;
N</t>
  </si>
  <si>
    <t>Y = The program is funded for the current government fiscal year;
N = The program is not funded for the current government fiscal year</t>
  </si>
  <si>
    <t>(3) Funded for current fiscal year Indicator</t>
  </si>
  <si>
    <t>AgencyProgramFundingDescription</t>
  </si>
  <si>
    <t>A description of any pertinent information about the funding status of the program (assistance listing) in the current fiscal year, including a description of why the program remains in active status if funding levels in the current year are currently zero, as well as an explanation of any discrepancies between past-year obligations captured here with obligations reported to USAspending.gov for the same program (assistance listing).</t>
  </si>
  <si>
    <t>Assistance Listing (AL) Information;
AL Obligations</t>
  </si>
  <si>
    <t>(1) 2 CFR 200.203;
(3) SAM.gov Assistance Listing;</t>
  </si>
  <si>
    <t>AgencyProgramGuidelinesAndInformation</t>
  </si>
  <si>
    <t>AgencyProgramGuidelinesAndInformationURL</t>
  </si>
  <si>
    <t>The web address (URL) where additional guidelines, brochures, and information that would inform award applicants are accessible.</t>
  </si>
  <si>
    <t>AgencyProgramIdentifier</t>
  </si>
  <si>
    <t>The identifier for an agency program (assistance listing).</t>
  </si>
  <si>
    <t>Funding Opportunity</t>
  </si>
  <si>
    <t>Financial Transaction Information</t>
  </si>
  <si>
    <t>(2) AssistanceListingNumber;
(3) Assistance Listing Number</t>
  </si>
  <si>
    <t>(2) GSDM v1.1;
(3) SAM.gov Assistance Listing</t>
  </si>
  <si>
    <t>AgencyProgramMaximumAwardAmount</t>
  </si>
  <si>
    <t>AgencyProgramMinimumAwardAmount</t>
  </si>
  <si>
    <t>AgencyProgramOpportunityPostedLocationCode</t>
  </si>
  <si>
    <t>G = Grants.gov;
F = Federal Register;
O = Other</t>
  </si>
  <si>
    <t>(3) Application Procedures - Indicator</t>
  </si>
  <si>
    <t>AgencyProgramOpportunityPostedURL</t>
  </si>
  <si>
    <t>The web address (URL) where the Notice of Funding Opportunity (NOFO) is posted.</t>
  </si>
  <si>
    <t>AgencyProgramPaymentFrequencyCode</t>
  </si>
  <si>
    <t>M = Monthly;
Q = Quarterly;
S = Semi-Annually;
A = Annually;
L = Lump Sum;
R = As Requested;
N = Determined as part of the NOFO;
D = Determined at Time of Award;
O = Other</t>
  </si>
  <si>
    <t>(3) Funding Release</t>
  </si>
  <si>
    <t>(3) Funding Release - Additional Information</t>
  </si>
  <si>
    <t>AgencyProgramPaymentMethodCode</t>
  </si>
  <si>
    <t>A = Advance;
R = Reimbursement;
T = Directive;
N = Determined as part of the NOFO;
D = Determined at Time of Award</t>
  </si>
  <si>
    <t>AgencyProgramPopularLongName</t>
  </si>
  <si>
    <t>Assistance Listing (AL) Information;
AL Header</t>
  </si>
  <si>
    <t>(3) Popular Name</t>
  </si>
  <si>
    <t>AgencyProgramPopularShortName</t>
  </si>
  <si>
    <t>AgencyProgramPreApplicationCoordinationCode</t>
  </si>
  <si>
    <t>S = Statement;
A = Assessment;
E = Executive Order 12372;
O = Other Required</t>
  </si>
  <si>
    <t>(3) Pre-Application Coordination</t>
  </si>
  <si>
    <t>AgencyProgramPreApplicationCoordinationDescription</t>
  </si>
  <si>
    <t>A description of the pre-application coordination requirement that must be met before an award application can be submitted.</t>
  </si>
  <si>
    <t>(3) Pre-Application Coordination - Additional Information</t>
  </si>
  <si>
    <t>AgencyProgramPriorYearObligationAmount</t>
  </si>
  <si>
    <t>The dollar amount that a program (assistance listing) was obligated in a prior federal government fiscal year.</t>
  </si>
  <si>
    <t>AgencyProgramPublicLawCongressSessionNumber</t>
  </si>
  <si>
    <t>The number of the congressional session associated with the public law authorizing the program.</t>
  </si>
  <si>
    <t>(3) Public Law - Congress</t>
  </si>
  <si>
    <t>AgencyProgramPublicLawDescription</t>
  </si>
  <si>
    <t>5000</t>
  </si>
  <si>
    <t>(3) Public Law - Description</t>
  </si>
  <si>
    <t>AgencyProgramPublicLawNumber</t>
  </si>
  <si>
    <t>The number of the public law authorizing the program.</t>
  </si>
  <si>
    <t>(3) Public Law - Law Number</t>
  </si>
  <si>
    <t>AgencyProgramRecentlyCompletedYearObligationAmount</t>
  </si>
  <si>
    <t>The dollar amount that a program (assistance listing) was obligated in the most recently completed federal government fiscal year.</t>
  </si>
  <si>
    <t>AgencyProgramRecordRetentionDescription</t>
  </si>
  <si>
    <t>A description of the award documentation required to be stored for the specified period.</t>
  </si>
  <si>
    <t>(3) Records</t>
  </si>
  <si>
    <t>AgencyProgramRecordRetentionPeriod</t>
  </si>
  <si>
    <t>The numeric length of time for which award documentation must be stored.</t>
  </si>
  <si>
    <t>AgencyProgramRecordRetentionPeriodCode</t>
  </si>
  <si>
    <t>AgencyProgramRegionalLocalOfficeURL</t>
  </si>
  <si>
    <t>AgencyProgramRenewalApplicationDescription</t>
  </si>
  <si>
    <t>A description of the award renewal or extension procedures.</t>
  </si>
  <si>
    <t>(3) Renewals - Other Renewals Information</t>
  </si>
  <si>
    <t>AgencyProgramRenewalApplicationPeriodCode</t>
  </si>
  <si>
    <t>(3) Renewals</t>
  </si>
  <si>
    <t>AgencyProgramRequirementCode</t>
  </si>
  <si>
    <t>B = Subpart B, General provisions;
C = Subpart C, Pre-Federal Award Requirements and Contents of Federal Awards;
D = Subpart D, Post Federal; Award Requirements;
E = Subpart E, Cost Principles;
F = Subpart F, Audit Requirements</t>
  </si>
  <si>
    <t>(3) Policy Requirements</t>
  </si>
  <si>
    <t>AgencyProgramRequirementsDescription</t>
  </si>
  <si>
    <t>A description of additional information related to the requirements (e.g., 2 CFR 200, program-specific) with which the award recipient must comply.</t>
  </si>
  <si>
    <t>(3) Policy Requirements - Additional Information</t>
  </si>
  <si>
    <t>AgencyProgramStatuteDescription</t>
  </si>
  <si>
    <t>(3) Statute - Description</t>
  </si>
  <si>
    <t>AgencyProgramStatutePage</t>
  </si>
  <si>
    <t>The page of the Statute at Large authorizing the program.</t>
  </si>
  <si>
    <t>(3) Statute - Page</t>
  </si>
  <si>
    <t>AgencyProgramStatuteVolume</t>
  </si>
  <si>
    <t>The volume of the Statute at Large authorizing the program.</t>
  </si>
  <si>
    <t>(3) Statute - Volume</t>
  </si>
  <si>
    <t>AgencyProgramSubawardMaximumPercentage</t>
  </si>
  <si>
    <t>The maximum percentage of awarded funding allowed to be issued as subawards.</t>
  </si>
  <si>
    <t>AgencyProgramSubawardMinimumPercentage</t>
  </si>
  <si>
    <t>The minimum percentage of awarded funding required to be issued as subawards.</t>
  </si>
  <si>
    <t>AgencyProgramSubawardProcedureCode</t>
  </si>
  <si>
    <t>AgencyProgramURL</t>
  </si>
  <si>
    <t>The web address (URL) for the agency-hosted webpage associated with the federal assistance program.</t>
  </si>
  <si>
    <t>(3) Website Page URL</t>
  </si>
  <si>
    <t>AgencyProgramUSCDescription</t>
  </si>
  <si>
    <t>(3) USC - Description</t>
  </si>
  <si>
    <t>AgencyProgramUSCSection</t>
  </si>
  <si>
    <t>The section of the USC authorizing the program.</t>
  </si>
  <si>
    <t>(3) USC - Section</t>
  </si>
  <si>
    <t>AgencyProgramUSCTitle</t>
  </si>
  <si>
    <t>The title of the USC authorizing the program.</t>
  </si>
  <si>
    <t>(3) USC - Title</t>
  </si>
  <si>
    <t>AgencyProjectActivityDescription</t>
  </si>
  <si>
    <t>Federal Project</t>
  </si>
  <si>
    <t>(3) Examples of Funded Projects-Description</t>
  </si>
  <si>
    <t>AgencyProjectFiscalYear</t>
  </si>
  <si>
    <t>(3) 4</t>
  </si>
  <si>
    <t>(3) Examples of Funded Projects - Fiscal Year</t>
  </si>
  <si>
    <t>AgencyRecentlyCompletedPerformanceMeasureValue</t>
  </si>
  <si>
    <t>A quantitative or qualitative measurement identified as the most recent value achieved for the performance measure.</t>
  </si>
  <si>
    <t>AgencyStateOrTerritoryCode</t>
  </si>
  <si>
    <t>(3) State</t>
  </si>
  <si>
    <t>AgencyStateOrTerritoryName</t>
  </si>
  <si>
    <t>The name of the domestic state or territory where the agency organizational unit is located.</t>
  </si>
  <si>
    <t>AgencyTargetPerformanceMeasureValue</t>
  </si>
  <si>
    <t>A quantitative or qualitative measurement identified as the target value representing the intended level of achievement for a specific performance measure, used to assess progress toward goals.</t>
  </si>
  <si>
    <t>AgencyTransactionIdentifier</t>
  </si>
  <si>
    <t>The identifier an agency provides for a transaction.</t>
  </si>
  <si>
    <t>AgencyUrbanizationName</t>
  </si>
  <si>
    <t>The name of the area, sector, or development within a geographic area, commonly used in urban areas of Puerto Rico.
The name of the area, sector, or development within a geographic area, commonly used in urban areas of Puerto Rico, where the agency organization unit is located.</t>
  </si>
  <si>
    <t>(4) Modified</t>
  </si>
  <si>
    <t>(1) 2 CFR 200.203;
(4) United State Postal Service (USPS) Publication 28 - Postal Addressing Standards;
(5) 31 USC 6102</t>
  </si>
  <si>
    <t>AgencyZip+4Code</t>
  </si>
  <si>
    <t>The zip+4 code for the domestic address of the agency organizational unit.</t>
  </si>
  <si>
    <t>(3) Zip</t>
  </si>
  <si>
    <t>AgencyZipCode</t>
  </si>
  <si>
    <t>The zip code for the domestic address of the agency organizational unit.</t>
  </si>
  <si>
    <t>(3) 5</t>
  </si>
  <si>
    <t>AllocationTransferAgencyIdentifier</t>
  </si>
  <si>
    <t>Assistance Listing (AL) Information;
AL Header;
Notice of Funding Opportunity (NOFO) Information;
NOFO Basic Information</t>
  </si>
  <si>
    <t>(2) AllocationTransferAgencyIdentifier;
(3) TAFS Codes - Allocation Transfer Agency</t>
  </si>
  <si>
    <t>ApplicationRequirementIndicator</t>
  </si>
  <si>
    <t>Assistance Type</t>
  </si>
  <si>
    <t>Y = Applications are required;
N = Applications are not required</t>
  </si>
  <si>
    <t>(1) 2 CFR 200.203</t>
  </si>
  <si>
    <t>AssistanceListingDescription</t>
  </si>
  <si>
    <t>(3) Assistance Listing Description</t>
  </si>
  <si>
    <t>NN.XXX</t>
  </si>
  <si>
    <t>(3) 6</t>
  </si>
  <si>
    <t>(2) AssistanceListingNumber;
(3) Assistance Listing Number;
(3) Related Federal Assistance Listing;
(10) NOFO Synopsis: CFDANumber</t>
  </si>
  <si>
    <t>(2) Modified</t>
  </si>
  <si>
    <t>Notice of Funding Opportunity (NOFO) Information;
NOFO Basic Information</t>
  </si>
  <si>
    <t>The official name of the federal government  program, providing funds for the funding opportunity. This may correspond to the program’s statutory title or to the official title used for federal reporting.</t>
  </si>
  <si>
    <t>Notice of Funding Opportunity (NOFO) Information;
NOFO Program Funding</t>
  </si>
  <si>
    <t>(2) AssistanceListingTitle;
(3) Title</t>
  </si>
  <si>
    <t>(1) 2 CFR 200.203;
(2) GSDM v1.1;
(3) SAM.gov Assistance Listing</t>
  </si>
  <si>
    <t>The official name of the federal government  program, providing funds for the funding opportunity project. This may correspond to the program’s statutory title or to the official title used for federal reporting.</t>
  </si>
  <si>
    <t>AssistanceListingNOFORelatedIdentifier</t>
  </si>
  <si>
    <t>The unique identifier for the program (assistance listing) associated with the funding opportunity where the first two characters align to an agency followed by a decimal and three alpha numeric characters.</t>
  </si>
  <si>
    <t>AssistanceListingNOFORelatedTitle</t>
  </si>
  <si>
    <t>The official name of the federal government  program associated with the funding opportunity. This may correspond to the program’s statutory title or to the official title used for federal reporting.</t>
  </si>
  <si>
    <t>AssistanceListingNumbers</t>
  </si>
  <si>
    <t>(2) 75</t>
  </si>
  <si>
    <t>(2) AssistanceListingNumbers</t>
  </si>
  <si>
    <t>AssistanceListingNumbersAndTitles</t>
  </si>
  <si>
    <t xml:space="preserve">The number(s) and title(s) assigned to a Federal area of work in the Catalog of Federal Domestic Assistance. 
</t>
  </si>
  <si>
    <t>(2) AssistanceListingNumbersAndTitles</t>
  </si>
  <si>
    <t>AssistanceListingRelatedIdentifier</t>
  </si>
  <si>
    <t>AssistanceListingRelatedTitle</t>
  </si>
  <si>
    <t xml:space="preserve">The official name of the federal government  program related to the identified Assistance Listing. This may correspond to the program’s statutory title or to the official title used for federal reporting. </t>
  </si>
  <si>
    <t>AssistanceListingTitle</t>
  </si>
  <si>
    <t xml:space="preserve">The official name of the federal government  program. This may correspond to the program’s statutory title or to the official title used for federal reporting. </t>
  </si>
  <si>
    <t>AssistanceListingTitles</t>
  </si>
  <si>
    <t>A comma-separated list of the title(s) corresponding to the Assistance Listing(s) under which the Federal award(s) were funded in the Catalog of Federal Domestic Assistance (CFDA) and SAM.gov.</t>
  </si>
  <si>
    <t>(2) AssistanceListingTitles</t>
  </si>
  <si>
    <t>AssistanceTransactionUniqueKey</t>
  </si>
  <si>
    <t>System-generated database key used to uniquely identify each financial assistance transaction record and facilitate record lookup, correction, and deletion. A concatenation of AwardingSubTierAgencyCode, FAIN, URI, AssistanceListingNumber, and AwardModificationAmendmentNumber with a single underscore ('_') character inserted in between each. If a field is blank, it is recorded as "".</t>
  </si>
  <si>
    <t>(2) 132</t>
  </si>
  <si>
    <t>(2) AssistanceTransactionUniqueKey</t>
  </si>
  <si>
    <t>AssistanceTypeCategoryCode</t>
  </si>
  <si>
    <t>Assistance Listing (AL) Information;
AL Obligation;
Notice of Funding Opportunity (NOFO) Information;
NOFO Basic Information</t>
  </si>
  <si>
    <t>(2) AssistanceType;
(3) Obligation - Assistance Type
(10) Funding Instrument Type, Opportunity Category</t>
  </si>
  <si>
    <t>(1) 2 CFR 200.203;
(2) GSDM v1.1;
(3) SAM.gov Assistance Listing
(10) Grants.gov</t>
  </si>
  <si>
    <t>AssistanceTypeCategoryName</t>
  </si>
  <si>
    <t>AssistanceTypeCode</t>
  </si>
  <si>
    <t>ANNN</t>
  </si>
  <si>
    <t>AssistanceTypeName</t>
  </si>
  <si>
    <t>Please follow these instructions: Use domain values outlined in the 'Assistance Type' tab</t>
  </si>
  <si>
    <t>(2) AssistanceTypeDescriptionTag
(3) Obligation - Assistance Type
(10) Funding Instrument Type, Opportunity Category</t>
  </si>
  <si>
    <t>(2) GSDM v1.1
(3) SAM.gov Assistance Listing
(10) Grants.gov</t>
  </si>
  <si>
    <t>AvailabilityTypeCode</t>
  </si>
  <si>
    <t>X = No-year accounts</t>
  </si>
  <si>
    <t>(2) 51(E) AvailabilityTypeCode</t>
  </si>
  <si>
    <t>AwardAmountBasisCode</t>
  </si>
  <si>
    <t>ANN</t>
  </si>
  <si>
    <t>AwardAmountBasisName</t>
  </si>
  <si>
    <t>AwardDescription</t>
  </si>
  <si>
    <t>For procurement awards: Per the FPDS data dictionary, a brief, summary level, plain English, description of the contract, award, or modification. Additional information: the description field may also include abbreviations, acronyms, or other information that is not plain English such as that required by OMB policies (CARES Act, etc.).
For financial assistance awards: A plain language description of the Federal award purpose; activities to be performed; deliverables and expected outcomes; intended beneficiary(ies); and subrecipient activities if known/specified at the time of award.</t>
  </si>
  <si>
    <t>(2) 18000</t>
  </si>
  <si>
    <t>(2) AwardDescription</t>
  </si>
  <si>
    <t>AwardeeOrRecipientLegalEntityName</t>
  </si>
  <si>
    <t>The name of the awardee or recipient that relates to the unique identifier. For U.S. based companies, this name is what the business ordinarily files in formation documents with individual states (when required).</t>
  </si>
  <si>
    <t>(8) 120</t>
  </si>
  <si>
    <t>(2) AwardeeOrRecipientLegalEntityName
(8) Legal Business Name</t>
  </si>
  <si>
    <t>(2) GSDM v1.1
(8) SAM.gov Entity Information</t>
  </si>
  <si>
    <t>AwardeeOrRecipientUEI</t>
  </si>
  <si>
    <t>The Unique Entity Identifier (UEI) for an awardee or recipient. A UEI is a unique alphanumeric code used to identify a specific commercial, nonprofit, or business entity.</t>
  </si>
  <si>
    <t>XXXXXXXXXXXX</t>
  </si>
  <si>
    <t>(8) 12</t>
  </si>
  <si>
    <t>(2) AwardeeOrRecipientUEI
(8) Unique Entity Identifier (UEI)</t>
  </si>
  <si>
    <t>AwardEstimatedApplicationsQuantity</t>
  </si>
  <si>
    <t>A range indicating the number of anticipated applications to be received by the funding opportunity project in the specified federal government fiscal year.</t>
  </si>
  <si>
    <t>NNN-NNN</t>
  </si>
  <si>
    <t>AwardEstimatedQuantity</t>
  </si>
  <si>
    <t>(10) 15</t>
  </si>
  <si>
    <t>(10) Expected Number of Awards</t>
  </si>
  <si>
    <t>AwardingAgencyCode</t>
  </si>
  <si>
    <t>(2) 4</t>
  </si>
  <si>
    <t>GRM.010.010 Grant Program Set-up and Maintenance;
GRM.010.020 Grant Program Funding Opportunity;
GRM.030.010 Grant Award Issuance</t>
  </si>
  <si>
    <t>(2) AwardingAgencyCode</t>
  </si>
  <si>
    <t>AwardingAgencyName</t>
  </si>
  <si>
    <t>(2) 100</t>
  </si>
  <si>
    <t>(2) AwardingAgencyName</t>
  </si>
  <si>
    <t>AwardingOfficeCode</t>
  </si>
  <si>
    <t>NNXXXX</t>
  </si>
  <si>
    <t>(9) 6</t>
  </si>
  <si>
    <t>(2) AwardingOfficeCode</t>
  </si>
  <si>
    <t>(1) 2 CFR 200.203;
(2) GSDM v1.1;
(3) SAM.gov Assistance Listing;
(9) SAM.gov Federal Hierarchy</t>
  </si>
  <si>
    <t>AwardingOfficeName</t>
  </si>
  <si>
    <t>(9) 100</t>
  </si>
  <si>
    <t>(2) AwardingOfficeName</t>
  </si>
  <si>
    <t>AwardingSubTierAgencyCode</t>
  </si>
  <si>
    <t>NNXX</t>
  </si>
  <si>
    <t>(9) 4</t>
  </si>
  <si>
    <t>(2) AwardingSubTierAgencyCode</t>
  </si>
  <si>
    <t>AwardingSubTierAgencyName</t>
  </si>
  <si>
    <t>(2) AwardingSubTierAgencyName
(3) Sub tier</t>
  </si>
  <si>
    <t>AwardLatestActionDate</t>
  </si>
  <si>
    <t>Represents the award latest action date.</t>
  </si>
  <si>
    <t>(2) AwardLatestActionDate</t>
  </si>
  <si>
    <t>AwardLatestActionDateFiscalYear</t>
  </si>
  <si>
    <t>Represents the award latest action date for the fiscal year.</t>
  </si>
  <si>
    <t>(2) AwardLatestActionDateFiscalYear</t>
  </si>
  <si>
    <t>AwardModificationAmendmentNumber</t>
  </si>
  <si>
    <t>The identifier of an action being reported that indicates the specific subsequent change to the initial award.</t>
  </si>
  <si>
    <t>(2) 25</t>
  </si>
  <si>
    <t>(2) AwardModificationAmendmentNumber</t>
  </si>
  <si>
    <t>AwardRecipientBasisCode</t>
  </si>
  <si>
    <t>AwardRecipientBasisName</t>
  </si>
  <si>
    <t>Please follow these instructions: Use domain values outlined in the 'Assistance Attribute' tab</t>
  </si>
  <si>
    <t>AwardTermsAndConditionsDescription</t>
  </si>
  <si>
    <t>Notice of Funding Opportunity (NOFO) Information;
NOFO Post-Award Requirements and Administration Information</t>
  </si>
  <si>
    <t>AwardTermsAndConditionsTitle</t>
  </si>
  <si>
    <t>A short name or title associated with a grant program's terms and conditions</t>
  </si>
  <si>
    <t>AwardTermsAndConditionsTypeCode</t>
  </si>
  <si>
    <t>A code that indicates the type of terms and conditions identified.</t>
  </si>
  <si>
    <t>A = Terms and conditions specific to the agency;
G = General terms and conditions;
P = Terms and conditions specific the program</t>
  </si>
  <si>
    <t>BeginningPeriodOfAvailability</t>
  </si>
  <si>
    <t>The first federal government fiscal year of availability under law that an appropriation account may incur new obligations.</t>
  </si>
  <si>
    <t>(2) BeginningPeriodOfAvailability;
(3) TAFS Codes - FY 1</t>
  </si>
  <si>
    <t>(7) Modified</t>
  </si>
  <si>
    <t>NNNNNNNNNNNN</t>
  </si>
  <si>
    <t>(7) 12</t>
  </si>
  <si>
    <t>(3) Account Identification</t>
  </si>
  <si>
    <t>(1) 2 CFR 200.203;
(3) SAM.gov Assistance Listing;
(7) OMB Circular No. A–11 Preparation, Submission, and Execution of the Budget</t>
  </si>
  <si>
    <t>BusinessAttributeCode</t>
  </si>
  <si>
    <t>AANNNN</t>
  </si>
  <si>
    <t>BusinessFundsIndicatorCode</t>
  </si>
  <si>
    <t>The Business Funds Indicator sometimes abbreviated BFI. Code indicating the award's applicability to the Recovery Act.</t>
  </si>
  <si>
    <t>AAA</t>
  </si>
  <si>
    <t>NON = If record is funded by other sources;
REC = If the funds are provided by the Recovery Act</t>
  </si>
  <si>
    <t>(2) BusinessFundsIndicator</t>
  </si>
  <si>
    <t>BusinessFundsIndicatorDescriptionTagCode</t>
  </si>
  <si>
    <t>Description tag (by way of the DATA Act Broker) that explains the meaning of the code provided in the BusinessFundsIndicator Field.</t>
  </si>
  <si>
    <t>(2) BusinessFundsIndicatorDescriptionTag</t>
  </si>
  <si>
    <t>BusinessTypesCode</t>
  </si>
  <si>
    <t>A code identifying a type of legal entity or individual that is the recipient of an award.</t>
  </si>
  <si>
    <t>(2) BusinessTypes
(8) Business Types</t>
  </si>
  <si>
    <t>BusinessTypesDescriptionTagCode</t>
  </si>
  <si>
    <t>Description tag (by way of the DATA Act Broker) that explains the meaning of the code provided in the BusinessType Field.</t>
  </si>
  <si>
    <t>(2) BusinessTypesDescriptionTag
(8) Business Types</t>
  </si>
  <si>
    <t>CBSABasisType</t>
  </si>
  <si>
    <t>The rationale used to determine for using core based statistical area delineations when determining eligibility.</t>
  </si>
  <si>
    <t>Eligibility</t>
  </si>
  <si>
    <t>S = Statute;
A = Agency election</t>
  </si>
  <si>
    <t>(1) 2 CFR 200.203;
(3) SAM.gov Assistance Listing;
(5) 31 USC 6102;
(11) Census Core Based Statistical Areas (CBSAs)</t>
  </si>
  <si>
    <t>CBSAIndicator</t>
  </si>
  <si>
    <t>A value that indicates whether an assistance program (assistance listing) requires core based statistical area delineations when determining eligibility.</t>
  </si>
  <si>
    <t>Y = This is a domestic assistance program (see definition 31 USC 6101) that uses core based statistical area delineations;
N =  This is NOT a domestic assistance program (see definition 31 USC 6101) that uses core based statistical area delineations</t>
  </si>
  <si>
    <t>CBSAOtherUseDescription</t>
  </si>
  <si>
    <t>A description of how the core based statistical area delineations are used when determining  eligibility, other than the ones noted in the identified use types.</t>
  </si>
  <si>
    <t>CBSAUseTypeCode</t>
  </si>
  <si>
    <t>A code that indicates how core based statistical area delineations are used when determining eligibility.</t>
  </si>
  <si>
    <t>AA</t>
  </si>
  <si>
    <t>ST = Statistical uses;
NP = Non-statistical uses (to determine prime recipient or subrecipient eligibility);
ND = Non-statistical uses (to determine beneficiary eligbility and/or the distribution of a federal service, benefit, or funding)
OT =  Non-statistical uses (other)</t>
  </si>
  <si>
    <t>CBSAVersion</t>
  </si>
  <si>
    <t>M20 = March 2020;
S18 = September 2018;
J18 = July 2018;
A17 = August 2017;
J15 = July 2015;
F13 = February 2013</t>
  </si>
  <si>
    <t>Assistance Listing (AL) Information;
AL Criteria for Applying;
Notice of Funding Opportunity (NOFO) Information;
NOFO Eligibility Information</t>
  </si>
  <si>
    <t>CBSAVersionType</t>
  </si>
  <si>
    <t>A value that indicates whether the most current core based statistical area delineation/version has been adopted by this program pursuant to section 31 USC 6309, as compared to any historical delineation/version.</t>
  </si>
  <si>
    <t>C = Current;
P = Previous</t>
  </si>
  <si>
    <t>CorrectionDeleteIndicatorCode</t>
  </si>
  <si>
    <t>A code to indicate how the record should be processed: correction to an existing record; deletion of a record; new record.</t>
  </si>
  <si>
    <t>(empty) = original, uncorrected record;
C = corrected record;
D = deleted record (only present in delta files)</t>
  </si>
  <si>
    <t>(empty) = Request to add the current transaction record;
C = Current transaction record is a request to replace a previously submitted record that contained data submission errors. Record should contain replacement (not delta) values for all data fields that contain submission errors;
D = Current transaction record is a request to delete a previously submitted record that contained data submission errors</t>
  </si>
  <si>
    <t>(2) CorrectionDeleteIndicator</t>
  </si>
  <si>
    <t>CorrectionDeleteIndicatorDescriptionTagCode</t>
  </si>
  <si>
    <t>Description tag (by way of the DATA Act Broker) that explains the meaning of the code provided in the CorrectionDeleteIndicator Field.</t>
  </si>
  <si>
    <t>(2) CorrectionDeleteIndicatorDescriptionTag</t>
  </si>
  <si>
    <t>CriticalAgencyMission2Code</t>
  </si>
  <si>
    <t>A code representing agency specific accounting classification needs beyond the other required elements defined.</t>
  </si>
  <si>
    <t>Please follow these instructions: Agency Defined</t>
  </si>
  <si>
    <t>CriticalAgencyMission3Code</t>
  </si>
  <si>
    <t>DisasterEmergencyFundCode</t>
  </si>
  <si>
    <t xml:space="preserve">Distinguishes whether the budgetary resources, obligations incurred, unobligated and obligated balances, and outlays are classified as disaster, emergency, wildfire suppression or none of the three. </t>
  </si>
  <si>
    <t>Please follow these instructions: Obtain list from OMB MAX.gov: OMB_DEFC_Domain_Values_and_Accounts</t>
  </si>
  <si>
    <t>(12) OMB MAX.gov</t>
  </si>
  <si>
    <t>EligibleApplicantDescription</t>
  </si>
  <si>
    <t>(3) Eligibility Requirements - Applicant Eligibility - Description;
(10) NOFO Synopsis: OtherEligibleApplicantExplanation</t>
  </si>
  <si>
    <t>EligibleApplicantEntityAttributeCode</t>
  </si>
  <si>
    <t>Please follow these instructions: Use domain values outlined in the 'Entity Attributes' tab</t>
  </si>
  <si>
    <t>EligibleApplicantEntityAttributeName</t>
  </si>
  <si>
    <t>EligibleApplicantEntityTypeCode</t>
  </si>
  <si>
    <t>Please follow these instructions: Use domain values outlined in the 'Entity Types' tab</t>
  </si>
  <si>
    <t>(3) Eligibility Requirements - Applicant Eligibility;
(10) NOFO Synopsis: EligibleApplicantTypes</t>
  </si>
  <si>
    <t>EligibleApplicantEntityTypeName</t>
  </si>
  <si>
    <t>(10) NOFO Synopsis: EligibleApplicantTypes</t>
  </si>
  <si>
    <t>EligibleBeneficiaryDescription</t>
  </si>
  <si>
    <t>(3) Beneficiary Eligibility - Description</t>
  </si>
  <si>
    <t>EligibleBeneficiaryEntityAttributeCode</t>
  </si>
  <si>
    <t>EligibleBeneficiaryEntityAttributeName</t>
  </si>
  <si>
    <t>EligibleBeneficiaryEntityTypeCode</t>
  </si>
  <si>
    <t>(3) Beneficiary Eligibility - Beneficiary Eligibility</t>
  </si>
  <si>
    <t>EligibleBeneficiaryEntityTypeName</t>
  </si>
  <si>
    <t>EligibleSubAwardApplicantDescription</t>
  </si>
  <si>
    <t>A description of who may apply for subaward assistance from the program.</t>
  </si>
  <si>
    <t>(3) Eligibility Requirements - Applicant Eligibility - Description</t>
  </si>
  <si>
    <t>EligibleSubAwardApplicantEntityAttributeCode</t>
  </si>
  <si>
    <t>EligibleSubAwardApplicantEntityAttributeName</t>
  </si>
  <si>
    <t>EligibleSubAwardApplicantEntityTypeCode</t>
  </si>
  <si>
    <t>(3) Eligibility Requirements - Applicant Eligibility</t>
  </si>
  <si>
    <t>EligibleSubAwardApplicantEntityTypeName</t>
  </si>
  <si>
    <t>EndingPeriodOfAvailability</t>
  </si>
  <si>
    <t>The last federal government fiscal year of funds availability under law that an appropriation account may incur new obligations.</t>
  </si>
  <si>
    <t>(2) EndingPeriodOfAvailability;
(3) TAFS Codes - FY 2</t>
  </si>
  <si>
    <t>EntityAttibuteCategoryName</t>
  </si>
  <si>
    <t>EntityAttributeCategoryCode</t>
  </si>
  <si>
    <t>AANNNNN</t>
  </si>
  <si>
    <t>EntityAttributeSubCategoryCode</t>
  </si>
  <si>
    <t>EntityAttributeSubCategoryName</t>
  </si>
  <si>
    <t>EntityDoingBusinessAsName</t>
  </si>
  <si>
    <t>The doing business as name of the entity address.</t>
  </si>
  <si>
    <t>(2) AwardeeOrRecipientLegalEntityName
(8) DBA Name</t>
  </si>
  <si>
    <t>EntityTypeCategoryCode</t>
  </si>
  <si>
    <t>EntityTypeCategoryName</t>
  </si>
  <si>
    <t>EntityTypeSubCategoryCode</t>
  </si>
  <si>
    <t>EntityTypeSubCategoryName</t>
  </si>
  <si>
    <t>FAIN</t>
  </si>
  <si>
    <t>The Federal Award Identification Number (FAIN) is the unique ID within the Federal agency for each (non-aggregate) financial assistance award.</t>
  </si>
  <si>
    <t>XXXXXXXXXXXXXXXXXXXXXXXXXXXXXX</t>
  </si>
  <si>
    <t>(2) 30</t>
  </si>
  <si>
    <t>(2) FAIN</t>
  </si>
  <si>
    <t>FederalActionObligation</t>
  </si>
  <si>
    <t>(2) 20</t>
  </si>
  <si>
    <t>(2) FederalActionObligation</t>
  </si>
  <si>
    <t>FinancialAssistancePriorityAreaCode</t>
  </si>
  <si>
    <t>Please follow these instructions:  TBD: List of priority areas to be identified by OMB</t>
  </si>
  <si>
    <t>FinancialAssistanceReportDescription</t>
  </si>
  <si>
    <t>A description of the report that is required to be submitted by the award recipient to the awarding agency.</t>
  </si>
  <si>
    <t>Recipient Reporting Requirement</t>
  </si>
  <si>
    <t>FinancialAssistanceReportFrequencyCode</t>
  </si>
  <si>
    <t>M = Monthly;
Q = Quarterly;
S = Semi-Annually;
A = Annually;
C = Project Closeout/Final Report;
T = Determined at Time of Award;
N = Not Required</t>
  </si>
  <si>
    <t>FinancialAssistanceReportName</t>
  </si>
  <si>
    <t>Assistance Listing (AL) Information;
AL Compliance Requirements;
Notice of Funding Opportunity (NOFO) Information;
NOFO Post-Award Requirements and Administration</t>
  </si>
  <si>
    <t>FinancialAssistanceReportSubmissionInstruction</t>
  </si>
  <si>
    <t>A set of instructions related to the submission of the report that is required to be submitted by the award recipient to the awarding agency.</t>
  </si>
  <si>
    <t>FinancialAssistanceReportSubmissionTitle</t>
  </si>
  <si>
    <t>The name of the submission method of the report that is required to be submitted by the award recipient to the awarding agency.</t>
  </si>
  <si>
    <t>FinancialAssistanceReportSubmissionTypeCode</t>
  </si>
  <si>
    <t>A code that indicates the method by which a required report is to be submitted by the award recipient to the awarding agency.</t>
  </si>
  <si>
    <t>FinancialAssistanceReportTypeCode</t>
  </si>
  <si>
    <t>A code that indicates the type of report that is required to be submitted by the award recipient to the awarding agency.</t>
  </si>
  <si>
    <t>(3) Cash Reports;
(3) Expenditure Reports;
(3) Performance Reports;
(3) Program Reports;
(3) Progress Reports</t>
  </si>
  <si>
    <t>FinancialAssistanceSystemIdentifier</t>
  </si>
  <si>
    <t>The unique identifier for the service, solution, or system an award applicant or recipient accesses to receive and/or submit award application and award information.</t>
  </si>
  <si>
    <t>FinancialAssistanceSystemLifecycleActivityCode</t>
  </si>
  <si>
    <t>A = Application System;
M = Award Management System;
T = Payment Processing System;
F = Financial Reporting System;
P = Performance Reporting System;
C = Compliance Reporting System;
R = Risk Management System</t>
  </si>
  <si>
    <t>A = The service, solution, or system an applicant accesses to apply for funding under the program;
M = The service, solution, or system used to issue the award and make award modifications and/or the system a recipient accesses to find details about their award and request modifications;
T = The service, solution, or system a recipient accesses to submit award payment requests;
F = The service, solution, or system a recipient accesses to submit award financial information under the program;
P = The service, solution, or system a recipient accesses to submit award performance information under the program;
C = The service, solution, or system a recipient accesses to submit award compliance information under the program;
R = The service, solution, or system a recipient accesses to submit award and award recipient risk information under the program</t>
  </si>
  <si>
    <t>FinancialAssistanceSystemName</t>
  </si>
  <si>
    <t>The name of the service, solution, or system an award applicant or recipient accesses to receive and/or submit award application and award information.</t>
  </si>
  <si>
    <t>FinancialAssistanceSystemTypeCode</t>
  </si>
  <si>
    <t xml:space="preserve">A code that indicates the type of Federal identifier associated with a system used to submit or access award application and award information. </t>
  </si>
  <si>
    <t>FAIN;
PIID;
UII</t>
  </si>
  <si>
    <t>FAIN = The Financial Assistance Identification Number (FAIN), as reported to USAspending.gov, that identifies the predominant cooperative agreement in the preceding Federal fiscal year for the financial assistance system;
PIID = The Procurement Instrument Identifier (PIID), as reported to the Federal Procurement Data System, that identifies the predominant procurement in the preceding Federal fiscal year for the financial assistance system;
UII = The Unique Investment Identifier (UII), as reported to ITDashboard.gov (CPIC data), that identifies the predominant financial investment in the preceding Federal fiscal year for the financial assistance system</t>
  </si>
  <si>
    <t>FinancialAssistanceSystemURL</t>
  </si>
  <si>
    <t>The web address (URL) for the service, solution, or system an award applicant or recipient accesses to receive and/or submit award application and award information.</t>
  </si>
  <si>
    <t>FundingAgencyCode</t>
  </si>
  <si>
    <t>Please follow these instructions: See:
https://files.usaspending.gov/reference_data/agency_codes.csv
('CGAC AGENCY CODE' and 'FREC' columns). CGAC agency codes are consistent with the GSA IAE Federal Hierarchy from SAM.gov.</t>
  </si>
  <si>
    <t>(2) FundingAgencyCode</t>
  </si>
  <si>
    <t>FundingAgencyName</t>
  </si>
  <si>
    <t>(2) FundingAgencyName</t>
  </si>
  <si>
    <t>FundingOfficeCode</t>
  </si>
  <si>
    <t>Identifier of the level n organization that provided the preponderance of the funds obligated by this transaction.</t>
  </si>
  <si>
    <t>(2) FundingOfficeCode</t>
  </si>
  <si>
    <t>(2) GSDM v1.1
(9) SAM.gov Federal Hierarchy</t>
  </si>
  <si>
    <t>FundingOfficeName</t>
  </si>
  <si>
    <t>(2) FundingOfficeName</t>
  </si>
  <si>
    <t>FundingOpportunityAuthorizationDescription</t>
  </si>
  <si>
    <t>A descriptive summary or excerpt of relevant text from the Act, Executive Order, Public Law, Statute, or United States Code authorizing a program associated with the funding opportunity.</t>
  </si>
  <si>
    <t>FundingOpportunityAuthorizationSubtitle</t>
  </si>
  <si>
    <t>The title and/or number of the Act Part, Executive Order Part, Public Law Subsection/Number, Statute Page, or United States Code Section that establishes the legal authority for a program associated with the funding opportunity.</t>
  </si>
  <si>
    <t>FundingOpportunityAuthorizationTitle</t>
  </si>
  <si>
    <t>The title and/or number of the Act, Executive Order, Public Law Congressional Session, Statute Volume, or United States Code that establishes the legal authority for a program associated with the funding opportunity.</t>
  </si>
  <si>
    <t>FundingOpportunityAuthorizationTopic</t>
  </si>
  <si>
    <t>The title and/or number of the Act or Executive Order Section that establishes the legal authority for a program associated with the funding opportunity.</t>
  </si>
  <si>
    <t>FundingOpportunityAuthorizationTypeCode</t>
  </si>
  <si>
    <t>A code that indicates the type of legal instrument that establishes the legal authority for a program associated with the funding opportunity.</t>
  </si>
  <si>
    <t>FundingOpportunityAverageAwardAmount</t>
  </si>
  <si>
    <t>A numeric value indicating the average amount of funding the agency intends to award each successful applicant.</t>
  </si>
  <si>
    <t>FundingOpportunityCooperativeAgreementInvolvementDescription</t>
  </si>
  <si>
    <t>A description of the level of substantial involvement that the Federal agency expects to have with the recipient of the cooperative agreement.</t>
  </si>
  <si>
    <t>(1) Modified</t>
  </si>
  <si>
    <t>Notice of Funding Opportunity (NOFO) Information;
NOFO Funding Opportunity Information</t>
  </si>
  <si>
    <t>FundingOpportunityDescription</t>
  </si>
  <si>
    <t>(10) NOFO Synopsis: FundingOpportunityDescription</t>
  </si>
  <si>
    <t>(1) Appendix I to Part 200, Title 2;
(10) Grants.gov</t>
  </si>
  <si>
    <t>FundingOpportunityEstimatedALAmount</t>
  </si>
  <si>
    <t>The estimated dollar amount that is obligated for a funding opportunity for the federal government fiscal year provided by the program.</t>
  </si>
  <si>
    <t>Funding Opportunity;
Agency Project</t>
  </si>
  <si>
    <t>FundingOpportunityEstimatedAmount</t>
  </si>
  <si>
    <t>FundingOpportunityEstimatedAmountAdditionalInformation</t>
  </si>
  <si>
    <t>A description of additional information related to the estimated amount available under the funding opportunity, including different funding options and award amount ranges</t>
  </si>
  <si>
    <t>FundingOpportunityExecutiveOrderDescription</t>
  </si>
  <si>
    <t>FundingOpportunityExecutiveOrderPart</t>
  </si>
  <si>
    <t>FundingOpportunityExecutiveOrderSection</t>
  </si>
  <si>
    <t>FundingOpportunityExecutiveOrderTitle</t>
  </si>
  <si>
    <t>FundingOpportunityFiscalYear</t>
  </si>
  <si>
    <t>FundingOpportunityFormulaRequirementDescription</t>
  </si>
  <si>
    <t>A descriptive summary or excerpt of statutory formula or administrative rule authorizing formula-based award recipient selection, including any additional information related to awardee determination and selection.</t>
  </si>
  <si>
    <t>FundingOpportunityGeneralPolicyText</t>
  </si>
  <si>
    <t>A short description, citation, or text indicating the public, national, Federal statutory, or agency-specific policy or limitation for the funding opportunity.</t>
  </si>
  <si>
    <t>FundingOpportunityIdentifier</t>
  </si>
  <si>
    <t>The unique alphanumeric identifier that a Federal agency assigns to its Notice of Funding Opportunity posted on the OMB-designated government wide web site (currently grants.gov) for finding and applying for federal financial assistance. Applicable to Competitive Discretionary Grants and Cooperative Agreements.</t>
  </si>
  <si>
    <t>(10) 40</t>
  </si>
  <si>
    <t>(2) FundingOpportunityNumber
(10) NOFO Synopsis: FundingOpportunityNumber</t>
  </si>
  <si>
    <t>(2) GSDM v1.1
(10) Grants.gov</t>
  </si>
  <si>
    <t>FundingOpportunityIndirectCostRatePolicyText</t>
  </si>
  <si>
    <t>A short description or reference to the Federal or Federal agency-specific policy on indirect cost rate reimbursement applicable to the funding opportunity, including any limitations or exclusions as to types or amount of cost items.</t>
  </si>
  <si>
    <t>FundingOpportunityIntergovernmentalReviewInstruction</t>
  </si>
  <si>
    <t>A set of instructions that applicants can utilize to understand the requirements associated with the intergovernmental review process.</t>
  </si>
  <si>
    <t>Notice of Funding Opportunity (NOFO) Information;
NOFO Submissions Information</t>
  </si>
  <si>
    <t>FundingOpportunityIntergovernmentalReviewRequirementIndicator</t>
  </si>
  <si>
    <t>A value that indicates whether or not the funding opportunity is subject to Executive Order 12372, “Intergovernmental Review of Federal Programs”.</t>
  </si>
  <si>
    <t>Y = This funding opportunity is subject to intergovernmental review;
N = This funding opportunity is not subject to intergovernmental review</t>
  </si>
  <si>
    <t>FundingOpportunityPaperSubmissionApplicationInstruction</t>
  </si>
  <si>
    <t>A set of instructions that applicants can utilize to submit paper applications.</t>
  </si>
  <si>
    <t>FundingOpportunityPaperSubmissionExemptionRequestIndicator</t>
  </si>
  <si>
    <t>Y = A formal exemption is required for paper application submissions;
N = A formal exemption is not required for paper application submissions</t>
  </si>
  <si>
    <t>FundingOpportunityPaperSubmissionExemptionRequestInstruction</t>
  </si>
  <si>
    <t>FundingOpportunityPaperSubmissionIndicator</t>
  </si>
  <si>
    <t>A value that indicates whether or not paper submissions are to be accepted as part of the application process.</t>
  </si>
  <si>
    <t>Y = Paper applications will be accepted (with or without a formal exemption);
N = Paper applications will not be accepted</t>
  </si>
  <si>
    <t>FundingOpportunityPreviousIdentifier</t>
  </si>
  <si>
    <t>The unique alphanumeric identifier for the prior Notice of Funding Opportunity posted in a prior cycle or version, allowing users to track changes or updates to funding opportunities over time. Applicable to Competitive Discretionary Grants and Cooperative Agreements.</t>
  </si>
  <si>
    <t>A description of the grant program (assistance listing) policies and procedures.</t>
  </si>
  <si>
    <t>A short name or title associated with a grant program's policies.</t>
  </si>
  <si>
    <t>The web address (URL) that houses agency policies associated with their grant programs.</t>
  </si>
  <si>
    <t>FundingOpportunityProjectApplicationComponentFormatInstructions</t>
  </si>
  <si>
    <t>Notice of Funding Opportunity (NOFO) Information;
NOFO Application Contents and Format Information</t>
  </si>
  <si>
    <t>FundingOpportunityProjectApplicationComponentFormatName</t>
  </si>
  <si>
    <t>The name of an application component format type other than the ones provided.</t>
  </si>
  <si>
    <t>FundingOpportunityProjectApplicationComponentFormatText</t>
  </si>
  <si>
    <t>A short description used to provide formatting requirements by which applicants must adhere to.</t>
  </si>
  <si>
    <t>FundingOpportunityProjectApplicationComponentFormatType</t>
  </si>
  <si>
    <t>A code that indicates the category of format by which applicants must adhere to.</t>
  </si>
  <si>
    <t>FN = File name;
FF = File format;
TT = Font;
TS = Font size;
TC = Font color;
SP = Spacing;
MN = Margins;
PN = Page numbers;
PS = Page size;
PL = Page limit;
OT = Other</t>
  </si>
  <si>
    <t>FundingOpportunityProjectApplicationComponentInstructions</t>
  </si>
  <si>
    <t>FundingOpportunityProjectApplicationComponentType</t>
  </si>
  <si>
    <t>A code that indicates the category of component that applicants are to include in their application.</t>
  </si>
  <si>
    <t>FundingOpportunityProjectApplicationDeadlineInstruction</t>
  </si>
  <si>
    <t>A set of additional instructions associated with the application due date.</t>
  </si>
  <si>
    <t>FundingOpportunityProjectApplicationDeadlineTime</t>
  </si>
  <si>
    <t>The time at which the application window closes.</t>
  </si>
  <si>
    <t>HH:MM</t>
  </si>
  <si>
    <t>FundingOpportunityProjectApplicationDeadlineTimeZone</t>
  </si>
  <si>
    <t>The time zone associated with the time at which the application window closes.</t>
  </si>
  <si>
    <t>FundingOpportunityProjectApplicationMaterialsReleasedDate</t>
  </si>
  <si>
    <t>FundingOpportunityProjectApplicationOtherComponentName</t>
  </si>
  <si>
    <t>The name of an application component other than the ones provided.</t>
  </si>
  <si>
    <t>FundingOpportunityProjectApplicationPeriodEndDate</t>
  </si>
  <si>
    <t>The date upon which the submission window for a grant application officially closes  (i.e., close date), after which no further applications will be accepted.</t>
  </si>
  <si>
    <t>FundingOpportunityProjectApplicationPeriodGracePeriod</t>
  </si>
  <si>
    <t>The period of time after the Application Period End Date during which an agency will continue to accept grant applications.</t>
  </si>
  <si>
    <t>(10) Grants.gov Synopsis</t>
  </si>
  <si>
    <t>FundingOpportunityProjectApplicationPeriodStartDate</t>
  </si>
  <si>
    <t>The date upon which the submission window for a grant application officially opens  (i.e., open date), allowing applicants to begin submitting their applications.</t>
  </si>
  <si>
    <t>FundingOpportunityProjectApplicationResponsivenessCriteriaDescription</t>
  </si>
  <si>
    <t>A description of the criteria that will be used by the grantmaking agency to assess whether a grant application is complete, including factors that may result in disqualification from further consideration.</t>
  </si>
  <si>
    <t>FundingOpportunityProjectApplicationReviewEndDate</t>
  </si>
  <si>
    <t>The date upon which the formal review process for submitted grant applications concludes.</t>
  </si>
  <si>
    <t>FundingOpportunityProjectApplicationReviewStartDate</t>
  </si>
  <si>
    <t>The date upon which the formal review process for submitted grant applications begins.</t>
  </si>
  <si>
    <t>FundingOpportunityProjectApplicationSubmissionLimitDescription</t>
  </si>
  <si>
    <t xml:space="preserve">A description of the maximum number of applications that may be submitted, either by an organization or by  Principal Investigator or Program Director. </t>
  </si>
  <si>
    <t>FundingOpportunityProjectApplicationSubmissonEmail</t>
  </si>
  <si>
    <t>The email address where applications are to be submitted.</t>
  </si>
  <si>
    <t>FundingOpportunityProjectApplicationSubmissonInstructions</t>
  </si>
  <si>
    <t>A set of instructions or URL link providing instructions associated with the submission process for grant applications.</t>
  </si>
  <si>
    <t>FundingOpportunityProjectApplicationSubmissonName</t>
  </si>
  <si>
    <t>The name of the submission method, where the submission method type is one other than those provided in the set list.</t>
  </si>
  <si>
    <t>FundingOpportunityProjectApplicationSubmissonTypeCode</t>
  </si>
  <si>
    <t>FundingOpportunityProjectApplicationSubmissonURL</t>
  </si>
  <si>
    <t>A web address (URL) by which applicants can submit their applications.</t>
  </si>
  <si>
    <t>The division of the day associated with the time at which the application window closes.</t>
  </si>
  <si>
    <t>AM;
PM</t>
  </si>
  <si>
    <t>FundingOpportunityProjectAwardDate</t>
  </si>
  <si>
    <t>The date (or expected date) upon which the grantmaking agency expects to formally issue the grant award to the selected recipient(s).</t>
  </si>
  <si>
    <t>(10) Estimated Award Date</t>
  </si>
  <si>
    <t>FundingOpportunityProjectAwardNotificationOtherTypeDescription</t>
  </si>
  <si>
    <t>The description or URL link associated with the "Other" funding opportunity project award notification type.</t>
  </si>
  <si>
    <t>Notice of Funding Opportunity (NOFO) Information;
NOFO Application Review Information</t>
  </si>
  <si>
    <t>FundingOpportunityProjectAwardNotificationOtherTypeName</t>
  </si>
  <si>
    <t>The name of the "Other" funding opportunity project award notification type.</t>
  </si>
  <si>
    <t>FundingOpportunityProjectAwardNotificationPeriodDescription</t>
  </si>
  <si>
    <t>A description of  or URL link to what successful applicants can expect in terms of the timing of grant award notification, including an estimated application processing and applicant notification timeframe for rolling submissions when specific award notification period dates are not provided.</t>
  </si>
  <si>
    <t>FundingOpportunityProjectAwardNotificationPeriodEndDate</t>
  </si>
  <si>
    <t>The date upon which the notification window for a grant award officially closes.</t>
  </si>
  <si>
    <t>FundingOpportunityProjectAwardNotificationPeriodStartDate</t>
  </si>
  <si>
    <t>The date upon which the notification window for a grant award officially begins.</t>
  </si>
  <si>
    <t>FundingOpportunityProjectAwardNotificationTypeCode</t>
  </si>
  <si>
    <t>A code that indicates the method by which awardees can expect to receive their award notice information.</t>
  </si>
  <si>
    <t>FundingOpportunityProjectCriterionDescription</t>
  </si>
  <si>
    <t>A description of the review criteria evaluators will use to judge applications, including any statutory, regulatory, or other preferences that will be applied in the review process.</t>
  </si>
  <si>
    <t>FundingOpportunityProjectCriterionMaximumPointsQuantity</t>
  </si>
  <si>
    <t>A numeric value that indicates the maximum number of points an applicant can score for a given criterion.</t>
  </si>
  <si>
    <t>FundingOpportunityProjectCriterionName</t>
  </si>
  <si>
    <t>The name of the review criteria evaluators will use to judge applications, including any statutory, regulatory, or other preferences that will be applied in the review process.</t>
  </si>
  <si>
    <t>FundingOpportunityProjectCriterionPercent</t>
  </si>
  <si>
    <t>The weighted percentage associated with a given criterion.</t>
  </si>
  <si>
    <t>FundingOpportunityProjectCriteronNonNumerical</t>
  </si>
  <si>
    <t>A description of the text-based, non-numerical scoring basis associated with a given criterion</t>
  </si>
  <si>
    <t>FundingOpportunityProjectDescription</t>
  </si>
  <si>
    <t>FundingOpportunityProjectFiscalYear</t>
  </si>
  <si>
    <t>FundingOpportunityProjectFocusAreaDescription</t>
  </si>
  <si>
    <t>FundingOpportunityProjectIdentifier</t>
  </si>
  <si>
    <t>FundingOpportunityProjectName</t>
  </si>
  <si>
    <t>FundingOpportunityProjectNoticeOfIntentDeadline</t>
  </si>
  <si>
    <t>FundingOpportunityProjectNoticeOfIntentDeadlineTime</t>
  </si>
  <si>
    <t>FundingOpportunityProjectNoticeOfIntentDeadlineTimeZone</t>
  </si>
  <si>
    <t>FundingOpportunityProjectNoticeOfIntentRequirementCode</t>
  </si>
  <si>
    <t>R = Required;
O = Optional;
N = Not Applicable</t>
  </si>
  <si>
    <t>FundingOpportunityProjectNoticeOfIntentSubmissionEmail</t>
  </si>
  <si>
    <t>FundingOpportunityProjectNoticeOfIntentSubmissionInstructions</t>
  </si>
  <si>
    <t>FundingOpportunityProjectNoticeOfIntentSubmissionTypeCode</t>
  </si>
  <si>
    <t>FundingOpportunityProjectNoticeOfIntentSubmissionURL</t>
  </si>
  <si>
    <t>FundingOpportunityProjectOtherApplicantEligibilityRequirements</t>
  </si>
  <si>
    <t>FundingOpportunityProjectPaymentFrequencyCode</t>
  </si>
  <si>
    <t>M = Monthly;
Q = Quarterly;
S = Semi-Annually;
A = Annually;
L = Lump Sum;
R = As Requested;
D = Determined at Time of Award;
O = Other</t>
  </si>
  <si>
    <t>FundingOpportunityProjectPaymentMethodCode</t>
  </si>
  <si>
    <t>A = Advance;
R = Reimbursement;
T = Directive;
D = Determined at Time of Award</t>
  </si>
  <si>
    <t>FundingOpportunityProjectPaymentOtherDescription</t>
  </si>
  <si>
    <t>(10) Estimated Project Start Date;
(10) Estimated Project End Date</t>
  </si>
  <si>
    <t>FundingOpportunityProjectPIPDDescription</t>
  </si>
  <si>
    <t>A description outlining specific qualifications, criteria, or conditions beyond standard eligibility requirements that the Principal Investigator (PI) or Project Director (PD) must meet to be eligible for a grant award.</t>
  </si>
  <si>
    <t>FundingOpportunityProjectPreapplicationDeadline</t>
  </si>
  <si>
    <t>FundingOpportunityProjectReviewDescription</t>
  </si>
  <si>
    <t>The description of the type of review performed as part of the application review process.</t>
  </si>
  <si>
    <t>FundingOpportunityProjectReviewName</t>
  </si>
  <si>
    <t>The name of the review type performed as part of the application review process, where the review type is one other than those provided in the set list.</t>
  </si>
  <si>
    <t>FundingOpportunityProjectReviewTypeCode</t>
  </si>
  <si>
    <t>A code that indicates the type of review performed as part of the application review process.</t>
  </si>
  <si>
    <t>M = Merit review;
X = Risk review;
P = Responsiveness review;
F = Financial review​;
O = Other review</t>
  </si>
  <si>
    <t>FundingOpportunityProjectSelectionDescription</t>
  </si>
  <si>
    <t>A description of any policies, factors, or elements that the selecting official may use in selecting applications for the award.</t>
  </si>
  <si>
    <t>FundingOpportunityProjectStartDate</t>
  </si>
  <si>
    <t>(10) Estimated Project Start Date</t>
  </si>
  <si>
    <t>A brief description or URL link to an external site describing what a successful applicant can expect to receive, including notices of application selection for award (separate from the award notice) and agency policies surrounding pre-award activities and cost.</t>
  </si>
  <si>
    <t>Modified (1)</t>
  </si>
  <si>
    <t>FundingOpportunityProjectType</t>
  </si>
  <si>
    <t>N = A funding opportunity project resulting in a non-research non-construction grant;
C = A funding opportunity project resulting in a construction grant;
R = A funding opportunity project resulting in a research grant</t>
  </si>
  <si>
    <t>A brief description or URL link to an external site describing the timing, form, and content of notifications to unsuccessful applicants.</t>
  </si>
  <si>
    <t>FundingOpportunityProjectWebinarDate</t>
  </si>
  <si>
    <t>FundingOpportunityProjectWebinarURL</t>
  </si>
  <si>
    <t>MMDDYYYY</t>
  </si>
  <si>
    <t>Notice of Funding Opportunity (NOFO) Information</t>
  </si>
  <si>
    <t>FundingOpportunityRelatedIdentifier</t>
  </si>
  <si>
    <t>The unique alphanumeric identifier(s) for any associated Notice(s) of Funding Opportunities that links a funding opportunity to other related opportunities to show their relationship.</t>
  </si>
  <si>
    <t>FundingOpportunitySpecificPolicyText</t>
  </si>
  <si>
    <t>A short description, citation, or text indicating the agency program-specific policy or limitation for the funding opportunity.</t>
  </si>
  <si>
    <t>FundingOpportunitySpecificPolicyURL</t>
  </si>
  <si>
    <t>The web address (URL) used to access the agency program-specific policy or limitation for the funding opportunity.</t>
  </si>
  <si>
    <t>FundingOpportunityTitle</t>
  </si>
  <si>
    <t>A title of the funding opportunity as part of the Notice of Funding Opportunity posted on the OMB-designated government wide web site for finding and applying for Federal financial assistance.</t>
  </si>
  <si>
    <t>(10) 255</t>
  </si>
  <si>
    <t>(10) NOFO Synopsis: FundingOpportunityTitle</t>
  </si>
  <si>
    <t>FundingOpportunityVersion</t>
  </si>
  <si>
    <t>A numeric value assigned to a specific version of a Notice of Funding Opportunity (NOFO), indicating whether it is the initial announcement or a modification of a previously announced opportunity.</t>
  </si>
  <si>
    <t>FundingSubTierAgencyCode</t>
  </si>
  <si>
    <t>(2) FundingSubTierAgencyCode</t>
  </si>
  <si>
    <t>FundingSubTierAgencyName</t>
  </si>
  <si>
    <t>(2) FundingSubTierAgencyName</t>
  </si>
  <si>
    <t>GeographicEligibilityBasisCode</t>
  </si>
  <si>
    <t>A code that indicates how agencies intended to restrict their geographic eligibility requirements.</t>
  </si>
  <si>
    <t>A = Entity Location - Census;
P = Place of Performance - Census;
C = Other - Census;
O = Other - Non-Census;
N = N/A</t>
  </si>
  <si>
    <t>A = Geographic eligibility is determined based on the location of the applicant or entity and can be derived through Census data;
P = Geographic eligibility is determined based on the location of the activities performed and can be derived through Census data;
C = Geographic eligibility is determined based on another metric and can be derived through Census data;
O = Geographic eligilibility requirements exist, but cannot be derived though Census data;
N = Genrgraphic eligibility is not applicable</t>
  </si>
  <si>
    <t>GeographicEligibilityDescription</t>
  </si>
  <si>
    <t>A description of the geographic eligibility requirements.</t>
  </si>
  <si>
    <t>GeographicEligibilityAreas</t>
  </si>
  <si>
    <t>The geographical areas the agency intends to use for geographic eligibility based on the geographical types selected.</t>
  </si>
  <si>
    <t>Please use the following link as the reference for domain values: https://www.census.gov/geographies/reference-files/time-series/geo/gazetteer-files.html</t>
  </si>
  <si>
    <t>GeographicEligibilityTypeCode</t>
  </si>
  <si>
    <t>The geographical type the agency intends to use for geographic eligibility.</t>
  </si>
  <si>
    <t>HighCompOfficer1Amount</t>
  </si>
  <si>
    <t>The cash and noncash dollar value earned by the one of the five most highly compensated “Executives” during the awardee's preceding fiscal year and includes the following (for more information see 17 CFR 229.402c2): salary and bonuses, awards of stock, stock options, and stock appreciation rights, earnings for services under non-equity incentive plans, change in pension value, above-market earnings on deferred compensation which is not tax qualified, and other compensation.</t>
  </si>
  <si>
    <t>(2) 38</t>
  </si>
  <si>
    <t>(2) HighCompOfficer1Amount</t>
  </si>
  <si>
    <t>HighCompOfficer1FullName</t>
  </si>
  <si>
    <t>The name of an individual identified as one of the five most highly compensated "Executives." "Executive" means officers, managing partners, or any other employees in management positions.</t>
  </si>
  <si>
    <t>(2) HighCompOfficer1FullName</t>
  </si>
  <si>
    <t>HighCompOfficer2Amount</t>
  </si>
  <si>
    <t>(2) HighCompOfficer2Amount</t>
  </si>
  <si>
    <t>HighCompOfficer2FullName</t>
  </si>
  <si>
    <t>(2) HighCompOfficer2FullName</t>
  </si>
  <si>
    <t>HighCompOfficer3Amount</t>
  </si>
  <si>
    <t>(2) HighCompOfficer3Amount</t>
  </si>
  <si>
    <t>HighCompOfficer3FullName</t>
  </si>
  <si>
    <t>(2) HighCompOfficer3FullName</t>
  </si>
  <si>
    <t>HighCompOfficer4Amount</t>
  </si>
  <si>
    <t>(2) HighCompOfficer4Amount</t>
  </si>
  <si>
    <t>HighCompOfficer4FullName</t>
  </si>
  <si>
    <t>(2) HighCompOfficer4FullName</t>
  </si>
  <si>
    <t>HighCompOfficer5Amount</t>
  </si>
  <si>
    <t>(2) HighCompOfficer5Amount</t>
  </si>
  <si>
    <t>HighCompOfficer5FullName</t>
  </si>
  <si>
    <t>(2) HighCompOfficer5FullName</t>
  </si>
  <si>
    <t>IndirectCostFederalShareAmount</t>
  </si>
  <si>
    <t>(2) IndirectCostFederalShareAmount</t>
  </si>
  <si>
    <t>InformationCollectionLevelCode</t>
  </si>
  <si>
    <t>P = Program;
N = NOFO;
T = Project</t>
  </si>
  <si>
    <t>Assistance Listing (AL) Information;
Notice of Funding Opportunity (NOFO) Information</t>
  </si>
  <si>
    <t>LastModifiedDate</t>
  </si>
  <si>
    <t>The last modified date captures the change date.</t>
  </si>
  <si>
    <t>(2) LastModifiedDate</t>
  </si>
  <si>
    <t>LegalEntityAddressLine1</t>
  </si>
  <si>
    <t>First line of the awardee or recipient’s legal business address where the office represented by the Unique Entity Identifier (as registered in the System for Award Management) is located.</t>
  </si>
  <si>
    <t>(2) 150</t>
  </si>
  <si>
    <t>(2) LegalEntityAddressLine1
(8) Address Line 1</t>
  </si>
  <si>
    <t>LegalEntityAddressLine2</t>
  </si>
  <si>
    <t>Second line of awardee or recipient’s legal business address.</t>
  </si>
  <si>
    <t>(2) LegalEntityAddressLine2
(8) Address Line 2</t>
  </si>
  <si>
    <t>LegalEntityCityCode</t>
  </si>
  <si>
    <t>XXXXX</t>
  </si>
  <si>
    <t>(2) 5</t>
  </si>
  <si>
    <t>(2) LegalEntityCityCode</t>
  </si>
  <si>
    <t>LegalEntityCityName</t>
  </si>
  <si>
    <t>(2) LegalEntityCityName
(8) City</t>
  </si>
  <si>
    <t>LegalEntityCongressionalDistrict</t>
  </si>
  <si>
    <t>The congressional district in which the awardee or recipient is located. This is not a required data element for non-U.S. addresses.</t>
  </si>
  <si>
    <t>AA-NN</t>
  </si>
  <si>
    <t>(2) LegalEntityCongressionalDistrict
(8) Congressional District</t>
  </si>
  <si>
    <t>LegalEntityCountryCode</t>
  </si>
  <si>
    <t>(2) LegalEntityCountryCode
(8) Country Code</t>
  </si>
  <si>
    <t>LegalEntityCountryName</t>
  </si>
  <si>
    <t>(2) LegalEntityCountryName</t>
  </si>
  <si>
    <t>LegalEntityCountyCode</t>
  </si>
  <si>
    <t>Three-position numeric code for county from International Committee for Information Technology Standards (ANSI INCITS) county codes.</t>
  </si>
  <si>
    <t>(2) LegalEntityCountyCode</t>
  </si>
  <si>
    <t>LegalEntityCountyName</t>
  </si>
  <si>
    <t>(2) 40</t>
  </si>
  <si>
    <t>(2) LegalEntityCountyName</t>
  </si>
  <si>
    <t>LegalEntityForeignCityCode</t>
  </si>
  <si>
    <t>(8) City</t>
  </si>
  <si>
    <t>LegalEntityForeignCityName</t>
  </si>
  <si>
    <t>(2) LegalEntityForeignCityName
(8) City</t>
  </si>
  <si>
    <t>LegalEntityForeignPostalCode</t>
  </si>
  <si>
    <t>(2) 50</t>
  </si>
  <si>
    <t>(2) LegalEntityForeignPostalCode
(8) ZIP Code/ Postal Code</t>
  </si>
  <si>
    <t>LegalEntityForeignProvinceCode</t>
  </si>
  <si>
    <t>(8) Province</t>
  </si>
  <si>
    <t>LegalEntityForeignProvinceName</t>
  </si>
  <si>
    <t>(2) LegalEntityForeignProvinceName
(8) Province</t>
  </si>
  <si>
    <t>LegalEntityStateCode</t>
  </si>
  <si>
    <t>United States Postal Service (USPS) two-letter abbreviation for the state or territory in which the awardee or recipient’s legal business address is located. Identify States, the District of Columbia, territories (i.e., American Samoa, Guam, Northern Mariana Islands, Puerto Rico, U.S. Virgin Islands) and associated states (i.e., Republic of the Marshall Islands, the Federated States of Micronesia, and Palau) by their USPS two-letter abbreviation for the purposes of reporting.</t>
  </si>
  <si>
    <t>XX</t>
  </si>
  <si>
    <t>(2) 2</t>
  </si>
  <si>
    <t>(2) LegalEntityStateCode
(8) State/ Province</t>
  </si>
  <si>
    <t>LegalEntityStateName</t>
  </si>
  <si>
    <t>(2) LegalEntityStateName</t>
  </si>
  <si>
    <t>LegalEntityZIP+4</t>
  </si>
  <si>
    <t>USPS zoning code associated with the awardee or recipient’s legal business address. For domestic recipients only.</t>
  </si>
  <si>
    <t>XXXXX-XXXX</t>
  </si>
  <si>
    <t>(2) 10</t>
  </si>
  <si>
    <t>(2) LegalEntityZIP+4
(8) ZIP Code/ Postal Code</t>
  </si>
  <si>
    <t>LegalEntityZIP5</t>
  </si>
  <si>
    <t>USPS five digit zoning code associated with the awardee or recipient’s legal business address. This field must be blank for non-US addresses.</t>
  </si>
  <si>
    <t>(2) LegalEntityZIP5
(8) ZIP Code/ Postal Code</t>
  </si>
  <si>
    <t>LegalEntityZIPLast4</t>
  </si>
  <si>
    <t>USPS four digit extension code associated with the awardee or recipient’s legal business address. This must be blank for non-US addresses</t>
  </si>
  <si>
    <t>XXXX</t>
  </si>
  <si>
    <t>(2) LegalEntityZIPLast4
(8) ZIP Code/ Postal Code</t>
  </si>
  <si>
    <t>MainAccountCode</t>
  </si>
  <si>
    <t>A Treasury-defined code that corresponds to the fund type (e.g., general, special), is provided with budget authority (e.g., appropriations or offsetting collections), and is used to incur obligations and make outlays.</t>
  </si>
  <si>
    <t xml:space="preserve">Please follow these instructions: (13) Treasury Bureau of Fiscal Service Shared Accounting Module (SAM) Service: Treasury Account Symbol (TAS-BETC)
https://www.fiscal.treasury.gov/sam/ </t>
  </si>
  <si>
    <t>(2) MainAccountCode;
(3) TAFS Codes - Treasury Account Main Code</t>
  </si>
  <si>
    <t>NonFederalFundingAmount</t>
  </si>
  <si>
    <t>(2) NonFederalFundingAmount</t>
  </si>
  <si>
    <t>PARKTASFundingAmount</t>
  </si>
  <si>
    <t>PeriodOfPerformanceCurrentEndDate</t>
  </si>
  <si>
    <t>For procurement awards: The contract completion date based on the schedule in the contract. For an initial award, this is the scheduled completion date for the base contract and for any options exercised at time of award. For modifications that exercise options or that shorten (such as termination) or extend the contract period of performance, this is the revised scheduled completion date for the base contract including exercised options. If the award is solely for the purchase of supplies to be delivered, the completion date should correspond to the latest delivery date on the base contract and any exercised options. The completion date does not change to reflect a closeout date. 
For grants and cooperative agreements: The Period of Performance is defined in the CFR 200 as the total estimated time interval between the start of an initial Federal award and the planned end date, which may include one or more funded portions, or budget periods. If the end date is revised due to an extension, termination, lack of available funds, or other reason, the current end date will be amended.
For all other financial assistance awards: The current date on which, for the award referred to by the action being reported, awardee effort completes or the award is otherwise ended. Administrative actions related to this award may continue to occur after this date.</t>
  </si>
  <si>
    <t>(2) PeriodOfPerformanceCurrentEndDate</t>
  </si>
  <si>
    <t>PeriodOfPerformanceStartDate</t>
  </si>
  <si>
    <t>For procurement awards: Per the FPDS data dictionary, the date that the parties agree will be the starting date for the contract's requirements. This is the period of performance start date for the entire contract period, this date does not reflect period of performance per modification, but rather the start of the entire contract period of performance. This data element does NOT correspond to FAR 43.101 or 52.243 and should not be mapped to those fields in your contract writing systems. 
For grants and cooperative agreements: The Period of Performance is defined in the 2 CFR 200 as the total estimated time interval between the start of an initial Federal award and the planned end date, which may include one or more funded portions, or budget periods.
For all other financial assistance awards: The date on which, for the award referred to by the action being reported, awardee effort begins or the award is otherwise effective.</t>
  </si>
  <si>
    <t>(2) PeriodOfPerformanceStartDate</t>
  </si>
  <si>
    <t>PrimaryPlaceOfPerformanceCityName</t>
  </si>
  <si>
    <t>The name of the city where the predominant performance of the award will be accomplished.</t>
  </si>
  <si>
    <t>(2) PrimaryPlaceOfPerformanceCityName</t>
  </si>
  <si>
    <t>PrimaryPlaceOfPerformanceCode</t>
  </si>
  <si>
    <t>A numeric code indicating where the predominant performance of the award will be accomplished.</t>
  </si>
  <si>
    <t>(2) 7</t>
  </si>
  <si>
    <t>00***** = Multi-State;
00FORGN = Foreign;
XX00000 = Single ZIP code;
XX##### = City-wide;
XX**### = County-wide;
XX***** = State-wide;
XX####R = Native American Reservation;
XX####T = Native Hawaiian home land trust or Native American off-reservation land trust;
XXTS### = Tribal Subdivision</t>
  </si>
  <si>
    <t>00***** = Used to indicate a multi-state place of performance;
00FORGN = Used to indicate a foreign place of performance;
XX00000 = Used to indicate a place of performance taking place primarily in a single ZIP code in state XX (where XX represents the postal service two-letter state code);
XX##### = Used to indicate a city-wide place of performance in state XX (where XX represents the postal service two-letter state code) and city #####. Note that city-codes are only guaranteed to be unique when combined with the relevant state code the same ##### code can be re-used between states;
XX**### = Used to indicate a county-wide place of performance in state XX (where XX represents the postal service two-letter state code) and county ###. County codes are available from the following authoritative source: https://geonames.usgs.gov/domestic/download_data.htm (use the "Government Units" file under "Topical Gazetteers");
XX***** = Used to indicate a state-wide place of performance;
XX####R = A special city code used to indicate a place of performance taking place primarily on a Native American reservation. Note that city-codes are only guaranteed to be unique when combined with the relevant state code the same ##### code can be re-used between states;
XX####T = Native Hawaiian home land trust or Native American off-reservation land trust;
XXTS### = A special city code used to indicate a place of performance taking place primarily within a tribal subdivision. Note that city-codes are only guaranteed to be unique when combined with the relevant state code the same ##### code can be re-used between states</t>
  </si>
  <si>
    <t>(2) PrimaryPlaceOfPerformanceCode</t>
  </si>
  <si>
    <t>PrimaryPlaceOfPerformanceCongressionalDistrict</t>
  </si>
  <si>
    <t>U.S. Congressional district where the predominant performance of the award will be accomplished.</t>
  </si>
  <si>
    <t>(2) PrimaryPlaceOfPerformanceCongressionalDistrict</t>
  </si>
  <si>
    <t>PrimaryPlaceOfPerformanceCountryCode</t>
  </si>
  <si>
    <t>Country code where the predominant performance of the award will be accomplished.</t>
  </si>
  <si>
    <t>(2) PrimaryPlaceOfPerformanceCountryCode</t>
  </si>
  <si>
    <t>PrimaryPlaceOfPerformanceCountryName</t>
  </si>
  <si>
    <t>(2) PrimaryPlaceOfPerformanceCountryName</t>
  </si>
  <si>
    <t>PrimaryPlaceOfPerformanceCountyCode</t>
  </si>
  <si>
    <t>(2) PrimaryPlaceOfPerformanceCountyCode</t>
  </si>
  <si>
    <t>PrimaryPlaceOfPerformanceCountyName</t>
  </si>
  <si>
    <t>The name of the county where the predominant performance of the award will be accomplished.</t>
  </si>
  <si>
    <t>(2) PrimaryPlaceOfPerformanceCountyName</t>
  </si>
  <si>
    <t>PrimaryPlaceOfPerformanceForeignLocationDescription</t>
  </si>
  <si>
    <t>For foreign places of performance: identify where the predominant performance of the award will be accomplished, describing it as specifically as possible.</t>
  </si>
  <si>
    <t>(2) PrimaryPlaceOfPerformanceForeignLocationDescription</t>
  </si>
  <si>
    <t>PrimaryPlaceOfPerformanceScope</t>
  </si>
  <si>
    <t>A description of the geographic area to which the predominant performance of the award is applicable.</t>
  </si>
  <si>
    <t>(2) 15</t>
  </si>
  <si>
    <t>Multi-State;
State-wide;
County-wide;
City-wide;
Single ZIP code;
Foreign</t>
  </si>
  <si>
    <t>Multi-State = The award's predominant place of performance takes place in multiple U.S. states or territories, up to and including the entire U.S.;
State-wide = The award's predominant place of performance takes place in multiple counties in the same U.S. state or territory, up to and including the entire state or territory.;
County-wide = The award's predominant place of performance takes place in multiple cities or Native American reservations/tribal subdivisions in the same U.S. county, up to and including the entire county.;
City-wide = The award's predominant place of performance takes place in multiple ZIP codes in the same U.S. city, Native American reservation, or tribal subdivision, up to and including the entire city, reservation, or tribal subdivision.;
Single ZIP code = The award's predominant place of performance takes place in a single U.S. ZIP code.;
Foreign = The award's predominant place of performance takes place in a foreign country.</t>
  </si>
  <si>
    <t>(2) PrimaryPlaceOfPerformanceScope</t>
  </si>
  <si>
    <t>PrimaryPlaceOfPerformanceStateCode</t>
  </si>
  <si>
    <t>United States Postal Service (USPS) two-letter abbreviation for the state or territory indicating where the predominant performance of the award will be accomplished. Identify States, the District of Columbia, territories (i.e., American Samoa, Guam, Northern Mariana Islands, Puerto Rico, U.S. Virgin Islands) and associated states (i.e., Republic of the Marshall Islands, the Federated States of Micronesia, and Palau) by their USPS two-letter abbreviation for the purposes of reporting.</t>
  </si>
  <si>
    <t>(2) PrimaryPlaceOfPerformanceStateCode</t>
  </si>
  <si>
    <t>PrimaryPlaceOfPerformanceStateName</t>
  </si>
  <si>
    <t>The name of the state or territory where the predominant performance of the award will be accomplished.</t>
  </si>
  <si>
    <t>(2) PrimaryPlaceOfPerformanceStateName</t>
  </si>
  <si>
    <t>PrimaryPlaceOfPerformanceZIP+4</t>
  </si>
  <si>
    <t>United States ZIP code (five digits) concatenated with the additional +4 digits, identifying where the predominant performance of the award will be accomplished.</t>
  </si>
  <si>
    <t>(2) PrimaryPlaceOfPerformanceZIP+4</t>
  </si>
  <si>
    <t>PrimeAwardAmount</t>
  </si>
  <si>
    <t>(2) PrimeAwardAmount</t>
  </si>
  <si>
    <t>PrimeAwardeeBusinessAttributeCode</t>
  </si>
  <si>
    <t>PrimeAwardeeBusinessTypesCode</t>
  </si>
  <si>
    <t>Comma separated list representing prime-contractor business types pulled from Federal Procurement Data System (FPDS) or the System for Award Management (SAM).</t>
  </si>
  <si>
    <t>(2) PrimeAwardeeBusinessTypes
(8) Business Types</t>
  </si>
  <si>
    <t>PrimeAwardFiscalYear</t>
  </si>
  <si>
    <t>The fiscal year in which the ActionDate of the prime award occurs. Note that the Federal fiscal year begins on October 1 and ends on September 30, thus October 1, 2018 is the first day of the 2019 fiscal year.</t>
  </si>
  <si>
    <t>(2) PrimeAwardFiscalYear</t>
  </si>
  <si>
    <t>(1) 2 CFR 200.203;
(2) GSDM v1.1</t>
  </si>
  <si>
    <t>PrimeAwardID</t>
  </si>
  <si>
    <t>The unique identifying Award ID of the prime award (PIID or FAIN).</t>
  </si>
  <si>
    <t>(2) PrimeAwardID</t>
  </si>
  <si>
    <t>PrimeAwardUniqueKey</t>
  </si>
  <si>
    <t>Derived unique record key used by the Broker to identify the prime award. Note that this element is different from the AssistanceTransactionUniqueKey and the ContractTransactionUniqueKey in that it identifies the award, not a specific transaction within the award. For contract records, this element is a concatenation of PIID, agencyID, ParentAwardId, and Referenced IDV Agency Identifier. For financial assistance records, this element is a concatenation of FAIN, URI, and AwardingSubTierAgencyCode. In both cases a single underscore ('_') character is inserted in between each element value. And in both cases if an element value is blank then the values used is "NONE".</t>
  </si>
  <si>
    <t>(2) 129</t>
  </si>
  <si>
    <t>(2) PrimeAwardUniqueKey</t>
  </si>
  <si>
    <t>ProgramActivityReportingKey</t>
  </si>
  <si>
    <t>Please follow these instructions: (12) OMB MAX.gov: PARK_PROGRAM_ACTIVITY</t>
  </si>
  <si>
    <t>Assistance Listing (AL) Information;
AL Other Financial Information;
Notice of Funding Opportunity (NOFO) Information;
NOFO Basic Information</t>
  </si>
  <si>
    <t>(2) ProgramActivityReportingKey</t>
  </si>
  <si>
    <t>(1) 2 CFR 200.203;
(2) GSDM v1.1;
(5) 31 USC 6102</t>
  </si>
  <si>
    <t>ProgramActivityReportingKeyName</t>
  </si>
  <si>
    <t>(2) 164</t>
  </si>
  <si>
    <t>(2) ProgramActivityName</t>
  </si>
  <si>
    <t>RecordTypeCode</t>
  </si>
  <si>
    <t>Code indicating whether an action is an aggregate record, a non-aggregate record, or a non-aggregate record to an individual recipient (PII-Redacted).</t>
  </si>
  <si>
    <t>X</t>
  </si>
  <si>
    <t>1= Aggregate Record;
2= Non-Aggregate Record;
3= Non-Aggregate Record to an Individual Recipient (PII-Redacted)</t>
  </si>
  <si>
    <t>(2) RecordType</t>
  </si>
  <si>
    <t>RecordTypeDescriptionTagCode</t>
  </si>
  <si>
    <t>Description tag (by way of the DATA Act Broker) that explains the meaning of the code provided in the RecordType Field.</t>
  </si>
  <si>
    <t>1 = Used to indicate an aggregate record. Aggregate records are used to protect the identities and Personally-Identifiable Information (PII) of individual recipients by aggregating all awards in a given county, state, or foreign country.;
2 = The most common record type. Used to indicate a non-aggregate record with no sensitive personally-identifiable information (PII).;
3 = Used to indicate a non-aggregate record to an individual recipient. Personally-identifiable information (PII) must be redacted from these records.</t>
  </si>
  <si>
    <t>(2) RecordTypeDescriptionTag</t>
  </si>
  <si>
    <t>SAI_Number</t>
  </si>
  <si>
    <t>A number assigned by state (as opposed to federal) review agencies to the award during the grant application process.</t>
  </si>
  <si>
    <t>Grant Application</t>
  </si>
  <si>
    <t>(2) SAI_Number</t>
  </si>
  <si>
    <t>Application for Federal Assistance (SF-424);
R &amp; R Application for Federal Assistance (SF-424 R&amp;R);
Budget Information for Non-Construction Programs (SF-424A);
Assurances for Non-Construction Programs (SF-424B);
Budget Information for Construction Programs (SF-424C);
Assurances for Construction Programs (SF-424D);
Disclosure of Lobbying Activities (SF-LLL);
Attachments;
Other Attachments Form;
Budget Narrative Attachment Form;
Project Abstract;
Project Narrative Attachment Form;
Grants.gov Lobbying Form;
Key Contacts;
Project Abstract Summary;
Project/Performance Site Location(s);
Research &amp; Related Budget;
Research &amp; Related Budget 10YR;
Research &amp; Related Multi-Project 10 Year Budget;
Research &amp; Related Budget (Total Fed + Non-Fed);
R &amp; R Subaward Budget Attachment(s) Form;
R &amp; R Subaward Budget Attachment(s) Form 5 YR 30 ATT;
R &amp; R Subaward Budget Attachment(s) Form 10 YR 10 ATT;
R &amp; R Subaward Budget Attachment(s) Form 10 YR 30 ATT;
R &amp; R Multi-Project Subaward Budget Attachment(s) Form 10YR 30ATT;
Research &amp; Related Subaward Budget (Total Fed + Non-Fed) 5 YR 30 ATT;
Research &amp; Related Subaward Budget (Total Fed + Non-Fed) Attachment(s) Form;
Research &amp; Related Personal Data;
Research &amp; Related Senior/Key Person Profile;
Research and Related Senior/Key Person Profile (Expanded);
Research And Related Other Project Information;
SBIR/STTR Information;
SF-424 R&amp;R Multi-Project Cover</t>
  </si>
  <si>
    <t>Notice of Funding Opportunity (NOFO) Information;
NOFO Applications Content and Format Information</t>
  </si>
  <si>
    <t>SubAccountCode</t>
  </si>
  <si>
    <t>A Treasury-defined subdivision of the Treasury main account code.</t>
  </si>
  <si>
    <t>(2) SubAccountCode;
(3) TAFS Codes - TAFS Sub Account</t>
  </si>
  <si>
    <t>SubAwardActionDate</t>
  </si>
  <si>
    <t>The date the action being reported was issued / signed by the Government or a binding agreement was reached.</t>
  </si>
  <si>
    <t>Grant Subaward</t>
  </si>
  <si>
    <t>(2) SubAwardActionDate</t>
  </si>
  <si>
    <t>SubAwardAmount</t>
  </si>
  <si>
    <t>(2) SubAwardAmount</t>
  </si>
  <si>
    <t>SubAwardDescription</t>
  </si>
  <si>
    <t>A brief description of the purpose of the award.</t>
  </si>
  <si>
    <t>(2) SubAwardDescription</t>
  </si>
  <si>
    <t>SubAwardeeBusinessAttributeCode</t>
  </si>
  <si>
    <t>SubAwardeeBusinessTypesCode</t>
  </si>
  <si>
    <t>Comma separated list representing sub-contractor business types pulled from Federal Procurement Data System (FPDS) or the System for Award Management (SAM).</t>
  </si>
  <si>
    <t>(2) SubAwardeeBusinessTypes
(8) Business Types</t>
  </si>
  <si>
    <t>SubAwardeeDoingBusinessAsName</t>
  </si>
  <si>
    <t>The doing as business name of the contractor address.</t>
  </si>
  <si>
    <t>(2) SubAwardeeDoingBusinessAsName</t>
  </si>
  <si>
    <t>SubAwardeeHighCompOfficer1Amount</t>
  </si>
  <si>
    <t>The cash and noncash dollar value earned by the one of the five most highly compensated “Executives” during the sub-awardee's preceding fiscal year and includes the following (for more information see 17 CFR 229.402c2): salary and bonuses, awards of stock, stock options, and stock appreciation rights, earnings for services under non-equity incentive plans, change in pension value, above-market earnings on deferred compensation which is not tax qualified, and other compensation.</t>
  </si>
  <si>
    <t>(2) SubAwardeeHighCompOfficer1Amount</t>
  </si>
  <si>
    <t>SubAwardeeHighCompOfficer1FullName</t>
  </si>
  <si>
    <t>The name of an individual identified as one of the five most highly compensated "Executives." "Executive" means officers, managing partners, or any other employees in the sub-awardee's management positions.</t>
  </si>
  <si>
    <t>(2) SubAwardeeHighCompOfficer1FullName</t>
  </si>
  <si>
    <t>SubAwardeeHighCompOfficer2Amount</t>
  </si>
  <si>
    <t>(2) SubAwardeeHighCompOfficer2Amount</t>
  </si>
  <si>
    <t>SubAwardeeHighCompOfficer2FullName</t>
  </si>
  <si>
    <t>(2) SubAwardeeHighCompOfficer2FullName</t>
  </si>
  <si>
    <t>SubAwardeeHighCompOfficer3Amount</t>
  </si>
  <si>
    <t>(2) SubAwardeeHighCompOfficer3Amount</t>
  </si>
  <si>
    <t>SubAwardeeHighCompOfficer3FullName</t>
  </si>
  <si>
    <t>(2) SubAwardeeHighCompOfficer3FullName</t>
  </si>
  <si>
    <t>SubAwardeeHighCompOfficer4Amount</t>
  </si>
  <si>
    <t>(2) SubAwardeeHighCompOfficer4Amount</t>
  </si>
  <si>
    <t>SubAwardeeHighCompOfficer4FullName</t>
  </si>
  <si>
    <t>(2) SubAwardeeHighCompOfficer4FullName</t>
  </si>
  <si>
    <t>SubAwardeeHighCompOfficer5Amount</t>
  </si>
  <si>
    <t>(2) SubAwardeeHighCompOfficer5Amount</t>
  </si>
  <si>
    <t>SubAwardeeHighCompOfficer5FullName</t>
  </si>
  <si>
    <t>(2) SubAwardeeHighCompOfficer5FullName</t>
  </si>
  <si>
    <t>SubAwardeeLegalEntityAddressLine1</t>
  </si>
  <si>
    <t>(2) SubAwardeeLegalEntityAddressLine1</t>
  </si>
  <si>
    <t>SubAwardeeLegalEntityCityName</t>
  </si>
  <si>
    <t>(2) SubAwardeeLegalEntityCityName</t>
  </si>
  <si>
    <t>SubAwardeeLegalEntityCongressionalDistrict</t>
  </si>
  <si>
    <t>(2) SubAwardeeLegalEntityCongressionalDistrict</t>
  </si>
  <si>
    <t>SubAwardeeLegalEntityCountryCode</t>
  </si>
  <si>
    <t>Code for the country in which the awardee or recipient is located, using the International Standard for country codes (ISO) 3166-1 Alpha-3 GENC Profile, minus the codes listed for those territories and possessions of the United States already identified as “states.”</t>
  </si>
  <si>
    <t>(2) SubAwardeeLegalEntityCountryCode</t>
  </si>
  <si>
    <t>SubAwardeeLegalEntityCountryName</t>
  </si>
  <si>
    <t>The name of the country in which the subaward recipient is located (corresponds to the country code).</t>
  </si>
  <si>
    <t>(2) SubAwardeeLegalEntityCountryName</t>
  </si>
  <si>
    <t>SubAwardeeLegalEntityForeignPostalCode</t>
  </si>
  <si>
    <t>For foreign recipients only: foreign postal code in which the awardee or recipient's legal business address is located.</t>
  </si>
  <si>
    <t>(2) SubAwardeeLegalEntityForeignPostalCode</t>
  </si>
  <si>
    <t>SubAwardeeLegalEntityStateCode</t>
  </si>
  <si>
    <t>(2) SubAwardeeLegalEntityStateCode</t>
  </si>
  <si>
    <t>SubAwardeeLegalEntityStateName</t>
  </si>
  <si>
    <t>(2) SubAwardeeLegalEntityStateName</t>
  </si>
  <si>
    <t>SubAwardeeLegalEntityZIP+4</t>
  </si>
  <si>
    <t>USPS zoning code associated with the awardee or recipient’s legal business address. This is not a required data element for non-US addresses.</t>
  </si>
  <si>
    <t>(2) SubAwardeeLegalEntityZIP+4</t>
  </si>
  <si>
    <t>SubAwardeeOrRecipientLegalEntityName</t>
  </si>
  <si>
    <t>The name of the subaward recipient that relates to the subaward recipient unique identifier. For U.S. based companies, this name is what the business ordinarily files in formation documents with individual states (when required).</t>
  </si>
  <si>
    <t>(2) SubAwardeeOrRecipientLegalEntityName</t>
  </si>
  <si>
    <t>SubAwardeeOrRecipientUEI</t>
  </si>
  <si>
    <t>The Unique Entity Identifier (UEI) for the subaward recipient. A UEI is a unique alphanumeric code used to identify a specific commercial, nonprofit, or business entity.</t>
  </si>
  <si>
    <t>(2) SubAwardeeOrRecipientUEI</t>
  </si>
  <si>
    <t>SubAwardeeUltimateParentLegalEntityName</t>
  </si>
  <si>
    <t>The name of the ultimate parent entity of the subaward recipient.</t>
  </si>
  <si>
    <t>(2) SubAwardeeUltimateParentLegalEntityName</t>
  </si>
  <si>
    <t>SubAwardeeUltimateParentUEI</t>
  </si>
  <si>
    <t>The Unique Entity Identifier (UEI) for the ultimate parent entity of a subaward recipient. A UEI is a unique alphanumeric code used to identify a specific commercial, nonprofit, or business entity.</t>
  </si>
  <si>
    <t>(2) SubAwardeeUltimateParentUEI</t>
  </si>
  <si>
    <t>SubAwardFiscalYear</t>
  </si>
  <si>
    <t>The fiscal year of the sub award ActionDate. Note that the Federal fiscal year begins on October 1 and ends on September 30, thus October 1, 2018 is the first day of the 2019 fiscal year.</t>
  </si>
  <si>
    <t>(2) SubAwardFiscalYear</t>
  </si>
  <si>
    <t>SubAwardNumber</t>
  </si>
  <si>
    <t>An identifying number assigned by the prime awardee organization to facilitate the tracking of its sub-awards. Note: the SubAwardNumber assigned by the prime awardee may not be unique, and should not be considered a unique key (or even a component of a unique key) for the subaward record.</t>
  </si>
  <si>
    <t>(2) 32</t>
  </si>
  <si>
    <t>(2) SubAwardNumber</t>
  </si>
  <si>
    <t>SubAwardPlaceOfPerformanceCityName</t>
  </si>
  <si>
    <t>The name of the city where the predominant performance of the sub-award will be accomplished.</t>
  </si>
  <si>
    <t>(2) 200</t>
  </si>
  <si>
    <t>(2) SubAwardPlaceOfPerformanceCityName</t>
  </si>
  <si>
    <t>SubAwardPlaceOfPerformanceCongressionalDistrict</t>
  </si>
  <si>
    <t>U.S. Congressional district where the predominant performance of the sub-award will be accomplished.</t>
  </si>
  <si>
    <t>(2) SubAwardPlaceOfPerformanceCongressionalDistrict</t>
  </si>
  <si>
    <t>SubAwardPlaceOfPerformanceCountryCode</t>
  </si>
  <si>
    <t>Country code where the predominant performance of the sub-award will be accomplished.</t>
  </si>
  <si>
    <t>(2) SubAwardPlaceOfPerformanceCountryCode</t>
  </si>
  <si>
    <t>SubAwardPlaceOfPerformanceCountryName</t>
  </si>
  <si>
    <t>(2) SubAwardPlaceOfPerformanceCountryName</t>
  </si>
  <si>
    <t>SubAwardPlaceOfPerformanceStateCode</t>
  </si>
  <si>
    <t>United States Postal Service (USPS) two-letter abbreviation for the state or territory indicating where the predominant performance of the sub-award will be accomplished. Identify States, the District of Columbia, territories (i.e., American Samoa, Guam, Northern Mariana Islands, Puerto Rico, U.S. Virgin Islands) and associated states (i.e., Republic of the Marshall Islands, the Federated States of Micronesia, and Palau) by their USPS two-letter abbreviation for the purposes of reporting.</t>
  </si>
  <si>
    <t>(2) SubAwardPlaceOfPerformanceStateCode</t>
  </si>
  <si>
    <t>SubAwardPlaceOfPerformanceStateName</t>
  </si>
  <si>
    <t>The name of the state or territory where the predominant performance of the sub-award will be accomplished.</t>
  </si>
  <si>
    <t>(2) SubAwardPlaceOfPerformanceStateName</t>
  </si>
  <si>
    <t>SubAwardPlaceOfPerformanceZIP+4</t>
  </si>
  <si>
    <t>United States ZIP code (five digits) concatenated with the additional +4 digits, identifying where the predominant performance of the sub-award will be accomplished.</t>
  </si>
  <si>
    <t>(2) SubAwardPlaceOfPerformanceZIP+4</t>
  </si>
  <si>
    <t>SubAwardReportID</t>
  </si>
  <si>
    <t>Unique 32-character identifier for a report in FFATA Subaward Reporting System (FSRS) that can be used to easily navigate to the report within that system. A 'report' is the data submission construct for subawards in FSRS; reports can and often do contain multiple subaward records. If a report in FSRS is edited, it will maintain the same SubAwardReportID upon republication.</t>
  </si>
  <si>
    <t>(2) SubAwardReportID</t>
  </si>
  <si>
    <t>SubAwardReportLastModifiedDate</t>
  </si>
  <si>
    <t>(2) SubAwardReportLastModifiedDate</t>
  </si>
  <si>
    <t>SubAwardReportMonth</t>
  </si>
  <si>
    <t>The month in which a given report in the FFATA Subaward Reporting System (FSRS) was published by the prime awardee.</t>
  </si>
  <si>
    <t>(2) SubAwardReportMonth</t>
  </si>
  <si>
    <t>SubAwardReportYear</t>
  </si>
  <si>
    <t>The year in which a given report in the FFATA Subaward Reporting System (FSRS) was published by the prime awardee.</t>
  </si>
  <si>
    <t>(2) SubAwardReportYear</t>
  </si>
  <si>
    <t>SubAwardTypeCode</t>
  </si>
  <si>
    <t>The type of sub-award (either sub-contract or sub-grant).</t>
  </si>
  <si>
    <t>(2) 12</t>
  </si>
  <si>
    <t>sub-contract;
sub-grant</t>
  </si>
  <si>
    <t>(2) SubAwardType</t>
  </si>
  <si>
    <t>SubLevelPrefixCode</t>
  </si>
  <si>
    <t>(2) SubLevelPrefixCode</t>
  </si>
  <si>
    <t>TotalDollarsObligated</t>
  </si>
  <si>
    <t>This is a system generated element providing the sum of all the amounts entered in the "Action Obligation" field for a particular PIID and Agency. Example: Contract has 9 Modifications under "Transaction Number" as '1' and 9 modifications with the same PIID under "Transaction Number" as '2'. The base contracts and all the modifications have "Action Obligation" as $10 each. The value for the field "Total Obligated Amount" when the either of the bases or the modification is retrieved through atom feeds will be $200 ($100 under Transaction Number 1 + $100 under Transaction Number 2). "Total Obligated Amount" is generated irrespective of the "Transaction Number" on the Awards.</t>
  </si>
  <si>
    <t>(2) TotalDollarsObligated</t>
  </si>
  <si>
    <t>TotalFundingAmount</t>
  </si>
  <si>
    <t>The sum of the FederalActionObligation and the Non-Federal Funding Amount.</t>
  </si>
  <si>
    <t>(2) TotalFundingAmount</t>
  </si>
  <si>
    <t>TotalNonFederalFundingAmount</t>
  </si>
  <si>
    <t>The amount of the total award funded by non-Federal source(s), in dollars.</t>
  </si>
  <si>
    <t>(2) TotalNonFederalFundingAmount</t>
  </si>
  <si>
    <t>TreasuryAccountSymbol</t>
  </si>
  <si>
    <t xml:space="preserve">A code assigned by Treasury that represents a federal account used for budgetary and financial reporting. </t>
  </si>
  <si>
    <t>(2) 6</t>
  </si>
  <si>
    <t>(2) 36</t>
  </si>
  <si>
    <t>(1) 2 CFR 200.203;
(2) GSDM v1.1;
(3) SAM.gov Assistance Listing;
(5) 31 USC 6103</t>
  </si>
  <si>
    <t>TreasuryAccountSymbolName</t>
  </si>
  <si>
    <t>The official title associated with a unique code used by the U.S. Department of the Treasury to identify individual federal accounts for tracking appropriations, receipts, and other financial transactions.</t>
  </si>
  <si>
    <t>(1) 2 CFR 200.203;
(2) GSDM v1.1;
(3) SAM.gov Assistance Listing;
(5) 31 USC 6104</t>
  </si>
  <si>
    <t>UltimateParentLegalEntityName</t>
  </si>
  <si>
    <t>The name of the ultimate parent of the awardee or recipient.</t>
  </si>
  <si>
    <t>(2) (8) 120</t>
  </si>
  <si>
    <t>(2) UltimateParentLegalEntityName;
(8) Ultimate Parent Legal Business Name</t>
  </si>
  <si>
    <t>UltimateParentUEI</t>
  </si>
  <si>
    <t>The Unique Entity Identifier (UEI) for the ultimate parent of an awardee or recipient. A UEI is a unique alphanumeric code used to identify a specific commercial, nonprofit, or business entity.</t>
  </si>
  <si>
    <t xml:space="preserve">(2) UltimateParentUEI;
(8) Ultimate Parent UEI </t>
  </si>
  <si>
    <t>URI</t>
  </si>
  <si>
    <t>Unique Record Identifier. An agency defined identifier that (when provided) is unique for every financial assistance action reported by that agency. USAspending.gov and the Broker use URI as the Award ID for aggregate records.</t>
  </si>
  <si>
    <t>(2) 70</t>
  </si>
  <si>
    <t>(2) URI</t>
  </si>
  <si>
    <t>UsaspendingPermalink</t>
  </si>
  <si>
    <t>This is Usaspending Permalink</t>
  </si>
  <si>
    <t>(2) UsaspendingPermalink</t>
  </si>
  <si>
    <t>UseOfAssistanceCategoryCode</t>
  </si>
  <si>
    <t>(3) 4000</t>
  </si>
  <si>
    <t>(3) Use and Use Restrictions - Use of Assistance</t>
  </si>
  <si>
    <t>UseOfAssistanceCategoryName</t>
  </si>
  <si>
    <t>UseOfAssistanceCode</t>
  </si>
  <si>
    <t>AANNN</t>
  </si>
  <si>
    <t>UseOfAssistanceDescription</t>
  </si>
  <si>
    <t>A description of how funding awarded may be used.</t>
  </si>
  <si>
    <t>(3) Use and Use Restrictions - Use of Assistance - Description</t>
  </si>
  <si>
    <t>UseOfAssistanceName</t>
  </si>
  <si>
    <t>UseRestrictionCode</t>
  </si>
  <si>
    <t>(3) Use and Use Restrictions - Use Restrictions - List</t>
  </si>
  <si>
    <t>UseRestrictionDescription</t>
  </si>
  <si>
    <t>UseRestrictionName</t>
  </si>
  <si>
    <t>Information Collection (IC) Legend and Principles</t>
  </si>
  <si>
    <t>Information Collection (IC) Specification Legend</t>
  </si>
  <si>
    <t>Group</t>
  </si>
  <si>
    <t>Attribute Name</t>
  </si>
  <si>
    <t>Attribute Description</t>
  </si>
  <si>
    <t>Template Headers</t>
  </si>
  <si>
    <t>Information Collection Description</t>
  </si>
  <si>
    <t>A brief description of the information collected.</t>
  </si>
  <si>
    <t>Information Collection Source(s)</t>
  </si>
  <si>
    <t>Name of the grants management business actor (persona) providing the information being collected (e.g., program manager, grant award applicant/recipient) or the data source providing the information being collected (e.g., USAspending, Grants.gov, GSA SAM Federal Hierarchy).</t>
  </si>
  <si>
    <t>Estimated Public Burden</t>
  </si>
  <si>
    <t>For information collected from the public, identifies:
• Estimated burden hours per respondent;
• Estimated aggregate burden hours;
• Estimated capital and other non-labor costs per respondent; and
• Estimated aggregate capital and non-labor costs.</t>
  </si>
  <si>
    <t>Information Collection Subset</t>
  </si>
  <si>
    <t>IC Subset No.</t>
  </si>
  <si>
    <t>Provides a reference number for the information collection subset.</t>
  </si>
  <si>
    <t>IC Subset Name</t>
  </si>
  <si>
    <t>Identifies the name for a subset of items that share similar instructions.</t>
  </si>
  <si>
    <t>IC Subset Instruction</t>
  </si>
  <si>
    <t>Provides instructions for capturing information for all items in a subset.</t>
  </si>
  <si>
    <t>Information Collection Item</t>
  </si>
  <si>
    <t>IC Item No.</t>
  </si>
  <si>
    <t>Provides a reference number the for information collection item.</t>
  </si>
  <si>
    <t>IC Item Short Name</t>
  </si>
  <si>
    <t>Implementation Timing</t>
  </si>
  <si>
    <t>Included where relevant. Where implementation of an a particular tranche is staggered over time (based on OMB direction), provides additional information on the implementation timing for that IC Item. Domain values vary but examples include 'Implemented', '2026 Cycle', and 'Post-2026'.</t>
  </si>
  <si>
    <t>SDE Definition</t>
  </si>
  <si>
    <t>A business description of the SDE.  Sourced from SDE List tab.</t>
  </si>
  <si>
    <t>IC Required / Optional / Conditional</t>
  </si>
  <si>
    <t>IC Item Instruction</t>
  </si>
  <si>
    <t>SDE</t>
  </si>
  <si>
    <t>SDE Label(s)</t>
  </si>
  <si>
    <t>SDE Business Logic</t>
  </si>
  <si>
    <r>
      <rPr>
        <sz val="11"/>
        <color rgb="FF000000"/>
        <rFont val="Calibri"/>
        <family val="2"/>
        <scheme val="minor"/>
      </rPr>
      <t xml:space="preserve">Identifies the business logic for mapping the information collection item to the SDE(s), for example:
• Direct Mapping – </t>
    </r>
    <r>
      <rPr>
        <i/>
        <sz val="11"/>
        <color rgb="FF000000"/>
        <rFont val="Calibri"/>
        <family val="2"/>
        <scheme val="minor"/>
      </rPr>
      <t xml:space="preserve">This business logic identifies instances where the SDE directly maps to the IC Item with no need for intermediary logic.
</t>
    </r>
    <r>
      <rPr>
        <sz val="11"/>
        <color rgb="FF000000"/>
        <rFont val="Calibri"/>
        <family val="2"/>
        <scheme val="minor"/>
      </rPr>
      <t xml:space="preserve">• Set To – </t>
    </r>
    <r>
      <rPr>
        <i/>
        <sz val="11"/>
        <color rgb="FF000000"/>
        <rFont val="Calibri"/>
        <family val="2"/>
        <scheme val="minor"/>
      </rPr>
      <t>This business logic indicates that systems should set specific requirements based on the SDE configuration.</t>
    </r>
  </si>
  <si>
    <t>SDE Attribute (linked reference to SDE List)</t>
  </si>
  <si>
    <t>SDE Data Type</t>
  </si>
  <si>
    <t>Structural form of data contained in the SDE (string, decimal, integer, date, time, Boolean, object).  Auto populated from SDE List tab.</t>
  </si>
  <si>
    <t>SDE Format</t>
  </si>
  <si>
    <t>Formatting requirements for the SDE (e.g., YYYYMMDD), defined where appropriate. N represents a numeric, A represents an alphabetic, and X represents an alphanumeric character.  Auto populated from SDE List tab.</t>
  </si>
  <si>
    <t>SDE Min Length</t>
  </si>
  <si>
    <t>The minimum number of characters associated with the SDE, defined where appropriate.  Auto populated from SDE List tab.</t>
  </si>
  <si>
    <t>SDE Max Length</t>
  </si>
  <si>
    <t>The maximum number of characters associated with the SDE, defined where appropriate.  Auto populated from SDE List tab.</t>
  </si>
  <si>
    <t>SDE Domain Values</t>
  </si>
  <si>
    <t>Established set of valid values for the SDE (e.g., location codes, postal codes). If the set of valid values is small and constant, the valid values are listed. If the set of valid values is large or fluid, (e.g., postal codes, Treasury Fund symbols), either (1) a link or pointer to the source of valid values is provided (e.g., agency website URL, ISO standard), or (2) a separate tab in the Business Data Elements workbook is provided with the set of valid values. This attribute is only defined when applicable; if no value is populated, then no requirement for a discrete list of domain values has been identified.  Auto populated from SDE List tab.</t>
  </si>
  <si>
    <t>SDE References</t>
  </si>
  <si>
    <t>The source or justification for the SDE based on federal statutory requirements, regulation, policy, guidance, etc., where appropriate.  Auto populated from SDE List tab.</t>
  </si>
  <si>
    <t>Information Collection (IC) Specification Guiding Principles</t>
  </si>
  <si>
    <t>The purpose of an Information Collection (IC) Specification is to frame sets of Standard Data Elements (SDEs) in the context of a specific information collection event at a specific point in the grants management lifecycle. Examples of grants management information collection events that would have an IC Specification include collecting Assistance Listing (AL) Information, Notice of Funding Opportunity Information, and Grant Application Package Information.</t>
  </si>
  <si>
    <t>The intended uses of the IC Specifications are:
a) Data Standards Working Group (DSWG) and Council on Federal Financial Assistance (COFFA) agencies. Providing the SDEs within the context of an IC is more meaningful to agency grants personnel than a list of individual SDEs, enabling them to more easily evaluate and provide feedback on the SDEs.
b) Office of Management and Budget (OMB) Office of Information and Regulatory Affairs (OIRA). Providing the SDEs within the context of a specific IC is necessary to provide a documented basis for estimating public information collection burden and to obtain approval for a Government Information Collection Request (ICR).
c) Governmentwide System and Grants Management Service/Solution (GMS) Providers. Providing the SDEs within the context of an IC enables system/service/solution providers to more effectively design the data repository and inform the design of user interfaces (UI) to ensure business needs are met in addition to complying with SDE technical specifications.</t>
  </si>
  <si>
    <t>In order to achieve the intended purpose and uses, each IC Specification is documented in a separate tab in the SDE List workbook. Each tab contains:
a) SDE technical attributes (label, definition, type, format, min length, max length, and domain values) are auto-populated from the SDE List tab to provide Governmentwide System and GMS Providers a single specification for each information collection event.
b) Additional SDE specifications applicable to the specific IC, including how many sets (occurrences) of an SDE or group of SDEs the information collection should capture, how many domain values can be selected for an SDE, whether an SDE is required, optional, or conditionally required, and what validations need to be performed on an SDE.</t>
  </si>
  <si>
    <t>Because SDE labels conform to ISO and/or other federal government standards, labels may seem unnecessarily complex to grants management business personnel. To address this challenge, an IC Name that is meaningful to business users is provided in addition to the SDE label.</t>
  </si>
  <si>
    <t>The Information Collection (IC) specification does not dictate system database or user interface (UI) designs; it only specifies the requirements for information that must be collected and exchanged. For example, the IC Subsets and associated IC Items and IC Item Instructions provide information on which SDEs are collected as single or recurring sets of information and within the context of the specific IC whether a specific IC Item is required, optional, or conditionally required and has a source of information to be used to ensure information integrity. The IC UI designer should use leading user experience (UX) principles and input from grants management subject matter experts (SMEs) to ensure information entry and presentation is efficient and effective. For example, Notice of Funding Opportunity (NOFO)  IC UI designers should consider how to best enable grants management users to replicate subsets of information from one funding opportunity project to another within the same NOFO.</t>
  </si>
  <si>
    <t>For those IC Specifications where the information collection source is the public, an ICR will be submitted to OMB OIRA to obtain approval for use by all federal grantmaking agencies. If a federal agency can provide justification for collecting additional grants information, the federal agency will submit a separate ICR for approval by OMB OIRA.</t>
  </si>
  <si>
    <t>Assistance Listing Information Collection Specification</t>
  </si>
  <si>
    <t>INFORMATION COLLECTION DESCRIPTION</t>
  </si>
  <si>
    <t>Collects Federal Program Assistance Listing (AL) Information from program managers.</t>
  </si>
  <si>
    <t>INFORMATION COLLECTION SOURCE</t>
  </si>
  <si>
    <t>Financial Assistance Program Manager (Federal Agency), USAspending.gov, GSA SAM Federal Hierarchy</t>
  </si>
  <si>
    <t>ESTIMATED PUBLIC BURDEN</t>
  </si>
  <si>
    <t>N/A - This information is not collected from the public.</t>
  </si>
  <si>
    <t>SDE Attributes (linked reference to SDE List)</t>
  </si>
  <si>
    <t>SDE Domain Value Definitions</t>
  </si>
  <si>
    <t>Header Information</t>
  </si>
  <si>
    <t>Provide one (1) occurrence of the subset</t>
  </si>
  <si>
    <t>1.01.01</t>
  </si>
  <si>
    <t>Program Title</t>
  </si>
  <si>
    <t>Implemented</t>
  </si>
  <si>
    <t>Required</t>
  </si>
  <si>
    <t>Specify value; should be clear and concise</t>
  </si>
  <si>
    <t>Set to InformationCollectionLevelType to "P=Program"</t>
  </si>
  <si>
    <t>1.01.02</t>
  </si>
  <si>
    <t>Program Popular Long Name</t>
  </si>
  <si>
    <t>Optional</t>
  </si>
  <si>
    <t>Specify value</t>
  </si>
  <si>
    <t>Direct mapping</t>
  </si>
  <si>
    <t>1.01.03</t>
  </si>
  <si>
    <t>Program Popular Short Name</t>
  </si>
  <si>
    <t>1.01.04</t>
  </si>
  <si>
    <t>1.01.05</t>
  </si>
  <si>
    <t>1.01.06</t>
  </si>
  <si>
    <t>1.01.07</t>
  </si>
  <si>
    <t>Assistance Listing Identifier</t>
  </si>
  <si>
    <t>1.01.08</t>
  </si>
  <si>
    <t>Program Web Page</t>
  </si>
  <si>
    <t>1.02.01</t>
  </si>
  <si>
    <t>Related Assistance Listing(s)</t>
  </si>
  <si>
    <t>N/A</t>
  </si>
  <si>
    <t>Provide at least one (1) and up to five (5) occurrences of the subset</t>
  </si>
  <si>
    <t>2.01.01</t>
  </si>
  <si>
    <t>Program Goal Name</t>
  </si>
  <si>
    <t>Post-2026</t>
  </si>
  <si>
    <t>2.01.02</t>
  </si>
  <si>
    <t>Program Goal Description</t>
  </si>
  <si>
    <t>2.01.03</t>
  </si>
  <si>
    <t>Program Objective Name</t>
  </si>
  <si>
    <t>Specify at least one (1) and up to five (5) for each Goal</t>
  </si>
  <si>
    <t>2.01.04</t>
  </si>
  <si>
    <t>Program Objective Description</t>
  </si>
  <si>
    <t>Specify one (1) for each Objective Name</t>
  </si>
  <si>
    <t>2.01.05</t>
  </si>
  <si>
    <t>Program Performance Measure Name</t>
  </si>
  <si>
    <t>Specify at least one (1) and up to five (5) for each Objective</t>
  </si>
  <si>
    <t>2.01.06</t>
  </si>
  <si>
    <t>Program Performance Measure Description</t>
  </si>
  <si>
    <t>Specify one (1) for each Measure Name</t>
  </si>
  <si>
    <t>2.01.07</t>
  </si>
  <si>
    <t>Program Performance Measure Start</t>
  </si>
  <si>
    <t>2.01.08</t>
  </si>
  <si>
    <t>Program Performance Measure End</t>
  </si>
  <si>
    <t>2.01.09</t>
  </si>
  <si>
    <t>Program Performance Measure Value - Prior Period</t>
  </si>
  <si>
    <t>2.01.10</t>
  </si>
  <si>
    <t>Program Performance Measure Value - Recently Completed Period</t>
  </si>
  <si>
    <t>2.01.11</t>
  </si>
  <si>
    <t>Overview - Examples of Funded Projects</t>
  </si>
  <si>
    <t>Provide up to three (3) occurrences of the subset - one for the previous Government fiscal year, one for the recently completed Government fiscal year, and one for the current Government fiscal year</t>
  </si>
  <si>
    <t>2.02.01</t>
  </si>
  <si>
    <t>Example of Funded Project - Fiscal Year</t>
  </si>
  <si>
    <t>Select one (1)</t>
  </si>
  <si>
    <t>2.02.02</t>
  </si>
  <si>
    <t>Example of Funded Project - Description</t>
  </si>
  <si>
    <t>Overview - Purpose</t>
  </si>
  <si>
    <t>2.03.01</t>
  </si>
  <si>
    <t>Assistance Listing Description</t>
  </si>
  <si>
    <t>2.03.02</t>
  </si>
  <si>
    <t>Overview - Priority Areas</t>
  </si>
  <si>
    <t>2.04.01</t>
  </si>
  <si>
    <t>OMB Priority Area(s) Code</t>
  </si>
  <si>
    <t>Select as many as apply</t>
  </si>
  <si>
    <t>Authorizations</t>
  </si>
  <si>
    <t>Provide at least one (1) and up to ten (10) occurrences of the subset</t>
  </si>
  <si>
    <t>3.01.01</t>
  </si>
  <si>
    <t>Authorization/Amendment Type</t>
  </si>
  <si>
    <t>3.01.02</t>
  </si>
  <si>
    <t>Act Title</t>
  </si>
  <si>
    <t>3.01.03</t>
  </si>
  <si>
    <t>Act Part</t>
  </si>
  <si>
    <t>3.01.04</t>
  </si>
  <si>
    <t>Act Section</t>
  </si>
  <si>
    <t>3.01.05</t>
  </si>
  <si>
    <t>Act Description</t>
  </si>
  <si>
    <t>3.01.06</t>
  </si>
  <si>
    <t>Executive Order Title</t>
  </si>
  <si>
    <t>3.01.07</t>
  </si>
  <si>
    <t>Executive Order Part</t>
  </si>
  <si>
    <t>3.01.08</t>
  </si>
  <si>
    <t>Executive Order Section</t>
  </si>
  <si>
    <t>3.01.09</t>
  </si>
  <si>
    <t>Executive Order Description</t>
  </si>
  <si>
    <t>3.01.10</t>
  </si>
  <si>
    <t>Public Law Congress Session</t>
  </si>
  <si>
    <t>3.01.11</t>
  </si>
  <si>
    <t>Public Law Number</t>
  </si>
  <si>
    <t>3.01.12</t>
  </si>
  <si>
    <t>Public Law Description</t>
  </si>
  <si>
    <t>3.01.13</t>
  </si>
  <si>
    <t>Statute Volume</t>
  </si>
  <si>
    <t>3.01.14</t>
  </si>
  <si>
    <t>Statute Page</t>
  </si>
  <si>
    <t>3.01.15</t>
  </si>
  <si>
    <t>Statute Description</t>
  </si>
  <si>
    <t>3.01.16</t>
  </si>
  <si>
    <t>USC Title</t>
  </si>
  <si>
    <t>3.01.17</t>
  </si>
  <si>
    <t>USC Section</t>
  </si>
  <si>
    <t>3.01.18</t>
  </si>
  <si>
    <t>USC Description</t>
  </si>
  <si>
    <t>4.01.01</t>
  </si>
  <si>
    <t>Program Funded Indicator</t>
  </si>
  <si>
    <t>4.01.02</t>
  </si>
  <si>
    <t>Program Funding Additional Information</t>
  </si>
  <si>
    <t>Conditional: Required when  4.01.01 = N. Otherwise optional</t>
  </si>
  <si>
    <t>-Specify value.
-If the program has no funding or expected obligations in the current year, agencies should use this area to explain why the the funding level is $0 for an otherwise active listing (example explanations might be that the  AL is newly created or that existing projects remain active despite no additional funding being available). 
-For any obligations that do not match amounts reported to USASpending.gov for the same Assistance Listing (refer to USASpending or the FPI for this information), Agencies should make an effort to address the discrepancy in this field.</t>
  </si>
  <si>
    <t>Obligations - Obligation</t>
  </si>
  <si>
    <t>4.02.01</t>
  </si>
  <si>
    <t>4.02.02</t>
  </si>
  <si>
    <t>Basis for Award Amount Selection</t>
  </si>
  <si>
    <t>4.02.03</t>
  </si>
  <si>
    <t>Basis for Recipient Selection</t>
  </si>
  <si>
    <t>4.02.04</t>
  </si>
  <si>
    <t>Award Application Requirement Indicator</t>
  </si>
  <si>
    <t>4.02.05</t>
  </si>
  <si>
    <t>Fiscal Year - Prior</t>
  </si>
  <si>
    <t>4.02.06</t>
  </si>
  <si>
    <t>Obligation Amount - Prior FY</t>
  </si>
  <si>
    <t>Specify value
or
Data Source - USAspending.gov: Derive using USAspending.gov award information (Note: Obligation amounts can only be derived from USAspending if/when the proposed assistance type structure and domain values are implemented.)</t>
  </si>
  <si>
    <t>4.02.07</t>
  </si>
  <si>
    <t>Fiscal Year - Recently Completed</t>
  </si>
  <si>
    <t>4.02.08</t>
  </si>
  <si>
    <t>Obligation Amount - Recently Completed FY</t>
  </si>
  <si>
    <t>Specify value
or
Data Source - USAspending.gov: Derive using USAspending.gov award information. Request obligations for specific FY. Include all deobligations that occurred in that FY. (Note: Obligation amounts can only be derived from USAspending if/when the proposed assistance type structure and domain values are implemented.)</t>
  </si>
  <si>
    <t>4.02.09</t>
  </si>
  <si>
    <t>Fiscal Year - Current</t>
  </si>
  <si>
    <t>4.02.10</t>
  </si>
  <si>
    <t>Specify value; amount should include any deobligations</t>
  </si>
  <si>
    <t>Other Financial Information - Range and Average of Financial Assistance</t>
  </si>
  <si>
    <t>5.01.01</t>
  </si>
  <si>
    <t>Program Obligation Current Fiscal Year</t>
  </si>
  <si>
    <t>5.01.02</t>
  </si>
  <si>
    <t>Number of Prime Award Applications</t>
  </si>
  <si>
    <t>For current Government fiscal year - Specify value (provide an estimate);
For recently completed and prior Government fiscal year - Data Source - USAspending.gov: Derive using USAspending.gov award information</t>
  </si>
  <si>
    <t>5.01.03</t>
  </si>
  <si>
    <t>Number of Prime Awards</t>
  </si>
  <si>
    <t>5.01.04</t>
  </si>
  <si>
    <t>Minimum Award Amount</t>
  </si>
  <si>
    <t>5.01.05</t>
  </si>
  <si>
    <t>Maximum Award Amount</t>
  </si>
  <si>
    <t>5.01.06</t>
  </si>
  <si>
    <t>Average Award Amount</t>
  </si>
  <si>
    <t>The average of the AgencyProgramMaximumAwardAmount and AgencyProgramMinimumAwardAmount</t>
  </si>
  <si>
    <t>Other Financial Information - Budget Account</t>
  </si>
  <si>
    <t>5.02.01</t>
  </si>
  <si>
    <t>Budget Account Identification</t>
  </si>
  <si>
    <t>BudgetAccountIdentifier</t>
  </si>
  <si>
    <t>Other Financial Information - PARK and TAS Codes</t>
  </si>
  <si>
    <t>5.03.01</t>
  </si>
  <si>
    <t>Program Activity Reporting Key (PARK)</t>
  </si>
  <si>
    <t>5.03.02</t>
  </si>
  <si>
    <t>Treasury Account Symbol (TAS)</t>
  </si>
  <si>
    <t>Select one (1) Code/Name pairing - limit options to the existing TAS codes associated with the selected PARK - [Data Source: Treasury SAM TAS-BETC List]</t>
  </si>
  <si>
    <t>Limit options to the TAS associated with the  funding fiscal year selected for the program and the selected PARK's Allocation Transfer Agency, Treasury Agency Identifier, Main Account Code, and Sub Account Code;
Derive additional TAS SDEs based on the selected TreasuryAccountSymbol and the Treasury SAM TAS-BETC List;
Set to InformationCollectionLevelType to "P=Program"</t>
  </si>
  <si>
    <t>Derive based on the selected TreasuryAccountSymbol and the Treasury SAM TAS-BETC List;
Set to InformationCollectionLevelType to "P=Program"</t>
  </si>
  <si>
    <t>Criteria for Applying - Credentials and Documentation</t>
  </si>
  <si>
    <t>6.01.01</t>
  </si>
  <si>
    <t>Credentials and Documentation</t>
  </si>
  <si>
    <t>Criteria for Applying - Award Applicant Eligibility</t>
  </si>
  <si>
    <t>Provide at least one (1) and up to thirty (30) occurrences of the subset</t>
  </si>
  <si>
    <t>6.02.01</t>
  </si>
  <si>
    <t>Eligible Applicant Type</t>
  </si>
  <si>
    <t>6.02.02</t>
  </si>
  <si>
    <t>Eligible Applicant Attributes</t>
  </si>
  <si>
    <t>Criteria for Applying - Award Applicant Eligibility Description</t>
  </si>
  <si>
    <t>6.03.01</t>
  </si>
  <si>
    <t>Eligible Applicant Description</t>
  </si>
  <si>
    <t>Criteria for Applying - Beneficiary Eligibility</t>
  </si>
  <si>
    <t>6.04.01</t>
  </si>
  <si>
    <t>Eligible Beneficiary Types</t>
  </si>
  <si>
    <t>6.04.02</t>
  </si>
  <si>
    <t>Eligible Beneficiary Attributes</t>
  </si>
  <si>
    <t>Criteria for Applying - Beneficiary Eligibility Description</t>
  </si>
  <si>
    <t>6.05.01</t>
  </si>
  <si>
    <t>Eligible Beneficiary Description</t>
  </si>
  <si>
    <t>Criteria for Applying - Core-Based Statistical Areas (CBSAs)</t>
  </si>
  <si>
    <t>6.06.01</t>
  </si>
  <si>
    <t>CBSA Use Indicator</t>
  </si>
  <si>
    <t>6.06.02</t>
  </si>
  <si>
    <t>CBSA Use Type</t>
  </si>
  <si>
    <t>Conditional: Required if CBSA Indicator is Yes</t>
  </si>
  <si>
    <t>Select as many as apply; limit options to the Applicant CBSA Type(s) identified in the Primary Assistance Listing [Data Source - GSA SAM Assistance Listing]</t>
  </si>
  <si>
    <t>6.06.03</t>
  </si>
  <si>
    <t>CBSA Other Use Description</t>
  </si>
  <si>
    <t>Conditional: Required if CBSA Indicator is Yes and CBSA Type is Other</t>
  </si>
  <si>
    <t>6.06.04</t>
  </si>
  <si>
    <t>CBSA Basis</t>
  </si>
  <si>
    <t>6.06.05</t>
  </si>
  <si>
    <t>CBSA Version Type</t>
  </si>
  <si>
    <t>Conditional: Required if either CBSA Indicator is Yes</t>
  </si>
  <si>
    <t>6.06.06</t>
  </si>
  <si>
    <t>CBSA Version</t>
  </si>
  <si>
    <t>Conditional: Required if CBSA Version Indicator is Previous</t>
  </si>
  <si>
    <t>Criteria for Applying - Use and Use Restrictions</t>
  </si>
  <si>
    <t>6.07.01</t>
  </si>
  <si>
    <t>Use of Assistance</t>
  </si>
  <si>
    <t>6.07.02</t>
  </si>
  <si>
    <t>Use of Assistance Description</t>
  </si>
  <si>
    <t>6.07.03</t>
  </si>
  <si>
    <t>Use Restrictions</t>
  </si>
  <si>
    <t>6.07.04</t>
  </si>
  <si>
    <t>Use Restrictions Description</t>
  </si>
  <si>
    <t>Applying for Assistance - Deadlines</t>
  </si>
  <si>
    <t>7.01.01</t>
  </si>
  <si>
    <t>Deadline Code</t>
  </si>
  <si>
    <t>7.01.02</t>
  </si>
  <si>
    <t>Application Period Start Date</t>
  </si>
  <si>
    <t>7.01.03</t>
  </si>
  <si>
    <t>Application Period End Date</t>
  </si>
  <si>
    <t>7.01.04</t>
  </si>
  <si>
    <t>Deadline Description</t>
  </si>
  <si>
    <t>Applying for Assistance - Other Deadline Information</t>
  </si>
  <si>
    <t>Other Deadline Information</t>
  </si>
  <si>
    <t>Applying for Assistance - Pre-Application Coordination</t>
  </si>
  <si>
    <t>7.03.01</t>
  </si>
  <si>
    <t>Pre-Application Coordination Type</t>
  </si>
  <si>
    <t>7.03.02</t>
  </si>
  <si>
    <t>Pre-Application Coordination Description</t>
  </si>
  <si>
    <t>Applying for Assistance - Application Procedures</t>
  </si>
  <si>
    <t>7.04.01</t>
  </si>
  <si>
    <t>Opportunity Posted Location</t>
  </si>
  <si>
    <t>7.04.02</t>
  </si>
  <si>
    <t>Opportunity Posted URL</t>
  </si>
  <si>
    <t>7.04.03</t>
  </si>
  <si>
    <t>Application Submission Location</t>
  </si>
  <si>
    <t>7.04.04</t>
  </si>
  <si>
    <t>Application Submission Email Address</t>
  </si>
  <si>
    <t>7.04.05</t>
  </si>
  <si>
    <t>Application Submission Other System Name</t>
  </si>
  <si>
    <t>Set FinancialAssistanceSystemType to "A=Application System"</t>
  </si>
  <si>
    <t>7.04.06</t>
  </si>
  <si>
    <t>Application Submission Other System URL</t>
  </si>
  <si>
    <t>7.04.07</t>
  </si>
  <si>
    <t>Application Submission Other System Identifier</t>
  </si>
  <si>
    <t>7.04.08</t>
  </si>
  <si>
    <t>Application Submission Other System Identifier Type</t>
  </si>
  <si>
    <t>7.04.09</t>
  </si>
  <si>
    <t>Application Procedures Location</t>
  </si>
  <si>
    <t>7.04.10</t>
  </si>
  <si>
    <t>Application Procedures URL</t>
  </si>
  <si>
    <t>7.04.11</t>
  </si>
  <si>
    <t>Application Procedures Description</t>
  </si>
  <si>
    <t>Applying for Assistance - Criteria for Selecting Proposals</t>
  </si>
  <si>
    <t>7.05.01</t>
  </si>
  <si>
    <t>Criteria for Selecting Proposals</t>
  </si>
  <si>
    <t>Applying for Assistance - Date Range for Approval/Disapproval</t>
  </si>
  <si>
    <t>7.06.01</t>
  </si>
  <si>
    <t>Application Review Period</t>
  </si>
  <si>
    <t>7.06.02</t>
  </si>
  <si>
    <t>Application Review Procedures Description</t>
  </si>
  <si>
    <t>Applying for Assistance - Award Procedure</t>
  </si>
  <si>
    <t>7.07.01</t>
  </si>
  <si>
    <t>Award Procedure Description</t>
  </si>
  <si>
    <t>7.07.02</t>
  </si>
  <si>
    <t>Award Management System Name</t>
  </si>
  <si>
    <t>Set FinancialAssistanceSystemType to "M=Award Management System"</t>
  </si>
  <si>
    <t>7.07.03</t>
  </si>
  <si>
    <t>Award Management System URL</t>
  </si>
  <si>
    <t>7.07.04</t>
  </si>
  <si>
    <t>Award Management System Identifier</t>
  </si>
  <si>
    <t>7.07.05</t>
  </si>
  <si>
    <t>Award Management System Type</t>
  </si>
  <si>
    <t>Applying for Assistance - Subawards</t>
  </si>
  <si>
    <t>7.08.01</t>
  </si>
  <si>
    <t>Subaward Procedure Type</t>
  </si>
  <si>
    <t>7.08.02</t>
  </si>
  <si>
    <t>Subaward Minimum Percentage</t>
  </si>
  <si>
    <t>7.08.03</t>
  </si>
  <si>
    <t>Subaward Maximum Percentage</t>
  </si>
  <si>
    <t>Applying for Assistance - Subaward Applicant Eligibility</t>
  </si>
  <si>
    <t>7.09.01</t>
  </si>
  <si>
    <t>Eligible Subaward Applicant Type</t>
  </si>
  <si>
    <t>7.09.02</t>
  </si>
  <si>
    <t>Eligible Subaward Applicant Attributes</t>
  </si>
  <si>
    <t>7.09.04</t>
  </si>
  <si>
    <t>Eligible Subaward Applicant Attribute Codes</t>
  </si>
  <si>
    <t>Conditional: Required if Subaward Applicant Attributes selected</t>
  </si>
  <si>
    <t>7.10</t>
  </si>
  <si>
    <t>Applying for Assistance - Subaward Applicant Eligibility Description</t>
  </si>
  <si>
    <t>7.10.01</t>
  </si>
  <si>
    <t>Eligible Subaward Applicant Description</t>
  </si>
  <si>
    <t>Conditional: Required if Award Entity Type is "Individual - Misc. - Other"</t>
  </si>
  <si>
    <t>Applying for Assistance - Payments</t>
  </si>
  <si>
    <t>7.11.01</t>
  </si>
  <si>
    <t>Awarded Funding Availability Date</t>
  </si>
  <si>
    <t>7.11.02</t>
  </si>
  <si>
    <t>Payment Type</t>
  </si>
  <si>
    <t>7.11.03</t>
  </si>
  <si>
    <t>Payment Frequency</t>
  </si>
  <si>
    <t>7.11.04</t>
  </si>
  <si>
    <t>Payment Frequency Description</t>
  </si>
  <si>
    <t>7.11.05</t>
  </si>
  <si>
    <t>Spending Time Determination</t>
  </si>
  <si>
    <t>7.11.06</t>
  </si>
  <si>
    <t>Spending Time Period Type</t>
  </si>
  <si>
    <t>7.11.07</t>
  </si>
  <si>
    <t>Spending Time Period Quantity</t>
  </si>
  <si>
    <t>7.11.08</t>
  </si>
  <si>
    <t>Spending Time Period Description</t>
  </si>
  <si>
    <t>Applying for Assistance - Renewals</t>
  </si>
  <si>
    <t>7.12.01</t>
  </si>
  <si>
    <t>Renewal Application Period</t>
  </si>
  <si>
    <t>7.12.02</t>
  </si>
  <si>
    <t>Renewal Application Procedure</t>
  </si>
  <si>
    <t>Applying for Assistance - Appeals</t>
  </si>
  <si>
    <t>7.13.01</t>
  </si>
  <si>
    <t>Appeal Period</t>
  </si>
  <si>
    <t>7.13.02</t>
  </si>
  <si>
    <t>Appeal Procedure</t>
  </si>
  <si>
    <t>8.01.01</t>
  </si>
  <si>
    <t>Program CFR Requirement Type</t>
  </si>
  <si>
    <t>8.01.02</t>
  </si>
  <si>
    <t>Program CFR and Additional Program Specific Requirements Description</t>
  </si>
  <si>
    <t>Compliance Requirements - Report Identification</t>
  </si>
  <si>
    <t>8.02.01</t>
  </si>
  <si>
    <t>Report Type</t>
  </si>
  <si>
    <t>Compliance Requirements - Financial and Progress/Performance Reports</t>
  </si>
  <si>
    <t>8.03.01</t>
  </si>
  <si>
    <t>Financial Report Frequency</t>
  </si>
  <si>
    <t>Conditional: Required if financial reports is selected for Report Type (8.01.02 = F); otherwise unavailable</t>
  </si>
  <si>
    <t>Select as many as apply, given that T=Determined at time of award is not selected</t>
  </si>
  <si>
    <t>Set FinancialAssistanceReportType to "F=Financial Reports"</t>
  </si>
  <si>
    <t>8.03.02</t>
  </si>
  <si>
    <t>Financial Report Description</t>
  </si>
  <si>
    <t>8.03.03</t>
  </si>
  <si>
    <t>Progress/Performance Report Frequency</t>
  </si>
  <si>
    <t>Set FinancialAssistanceReportType to "P=Progress/Performance Reports"</t>
  </si>
  <si>
    <t>8.03.04</t>
  </si>
  <si>
    <t>Progress/Performance Report Description</t>
  </si>
  <si>
    <t>Compliance Requirements - Other Reports</t>
  </si>
  <si>
    <t>Provide one (1) and up to ten (10) occurrences of the subset</t>
  </si>
  <si>
    <t>8.04.01</t>
  </si>
  <si>
    <t>Other Report Frequency</t>
  </si>
  <si>
    <t>Set FinancialAssistanceReportType to "O=Other Reports"</t>
  </si>
  <si>
    <t>8.04.02</t>
  </si>
  <si>
    <t>Other Report Name</t>
  </si>
  <si>
    <t>8.04.03</t>
  </si>
  <si>
    <t>Other Report Description</t>
  </si>
  <si>
    <t>Compliance Requirements - Payment Request System</t>
  </si>
  <si>
    <t>8.05.01</t>
  </si>
  <si>
    <t>Payment Request System Name</t>
  </si>
  <si>
    <t>8.05.02</t>
  </si>
  <si>
    <t>Payment Request System URL</t>
  </si>
  <si>
    <t>8.05.03</t>
  </si>
  <si>
    <t>Payment Request System Identifier</t>
  </si>
  <si>
    <t>8.05.04</t>
  </si>
  <si>
    <t>Payment Request System Type</t>
  </si>
  <si>
    <t>Compliance Requirements - Risk Management System</t>
  </si>
  <si>
    <t>8.06.01</t>
  </si>
  <si>
    <t>Risk Management System Name</t>
  </si>
  <si>
    <t>8.06.02</t>
  </si>
  <si>
    <t>Risk Management System URL</t>
  </si>
  <si>
    <t>8.06.03</t>
  </si>
  <si>
    <t>Risk Management System Identifier</t>
  </si>
  <si>
    <t>8.06.04</t>
  </si>
  <si>
    <t>Risk Management System Type</t>
  </si>
  <si>
    <t>Compliance Requirements - Performance Reporting System</t>
  </si>
  <si>
    <t>8.07.01</t>
  </si>
  <si>
    <t>Performance Reporting System Name</t>
  </si>
  <si>
    <t>8.07.02</t>
  </si>
  <si>
    <t>Performance Reporting System URL</t>
  </si>
  <si>
    <t>8.07.03</t>
  </si>
  <si>
    <t>Performance Reporting System Identifier</t>
  </si>
  <si>
    <t>8.07.04</t>
  </si>
  <si>
    <t>Performance Reporting System Type</t>
  </si>
  <si>
    <t>Compliance Requirements - Financial Reporting System</t>
  </si>
  <si>
    <t>8.08.01</t>
  </si>
  <si>
    <t>Financial Reporting System Name</t>
  </si>
  <si>
    <t>8.08.02</t>
  </si>
  <si>
    <t>Financial Reporting System URL</t>
  </si>
  <si>
    <t>8.08.03</t>
  </si>
  <si>
    <t>Financial Reporting System Identifier</t>
  </si>
  <si>
    <t>8.08.04</t>
  </si>
  <si>
    <t>Financial Reporting System Type</t>
  </si>
  <si>
    <t>Compliance Requirements - Compliance Reporting System</t>
  </si>
  <si>
    <t>8.09.01</t>
  </si>
  <si>
    <t>Compliance Reporting System Name</t>
  </si>
  <si>
    <t>8.09.02</t>
  </si>
  <si>
    <t>Compliance Reporting System URL</t>
  </si>
  <si>
    <t>8.09.03</t>
  </si>
  <si>
    <t>Compliance Reporting System Identifier</t>
  </si>
  <si>
    <t>8.09.04</t>
  </si>
  <si>
    <t>Compliance Reporting System Type</t>
  </si>
  <si>
    <t>8.10</t>
  </si>
  <si>
    <t>Compliance Requirements - Program Audits</t>
  </si>
  <si>
    <t>8.10.01</t>
  </si>
  <si>
    <t>8.10.02</t>
  </si>
  <si>
    <t>Program Award Audit Procedures Description</t>
  </si>
  <si>
    <t>8.11</t>
  </si>
  <si>
    <t>Compliance Requirements - Records</t>
  </si>
  <si>
    <t>8.11.01</t>
  </si>
  <si>
    <t>Record Retention Period Type</t>
  </si>
  <si>
    <t>8.11.02</t>
  </si>
  <si>
    <t>Record Retention Period</t>
  </si>
  <si>
    <t>8.11.03</t>
  </si>
  <si>
    <t>Record Retention Description</t>
  </si>
  <si>
    <t>8.12</t>
  </si>
  <si>
    <t>Compliance Requirements - Additional Compliance Requirements</t>
  </si>
  <si>
    <t>8.12.01</t>
  </si>
  <si>
    <t>Additional Compliance Requirement</t>
  </si>
  <si>
    <t>8.12.02</t>
  </si>
  <si>
    <t>Additional Compliance Requirement URL</t>
  </si>
  <si>
    <t>Compliance Requirements - Guidelines and Information</t>
  </si>
  <si>
    <t>8.13.01</t>
  </si>
  <si>
    <t>Other Guidelines and Information</t>
  </si>
  <si>
    <t>8.13.02</t>
  </si>
  <si>
    <t>Other Guidelines and Information URL</t>
  </si>
  <si>
    <t>Compliance Requirements - Formula, Matching, and Maintenance of Effort Requirements</t>
  </si>
  <si>
    <t>Provide up to three (3) occurrences of the subset</t>
  </si>
  <si>
    <t>8.14.01</t>
  </si>
  <si>
    <t>8.14.02</t>
  </si>
  <si>
    <t>Formula Title</t>
  </si>
  <si>
    <t>8.14.03</t>
  </si>
  <si>
    <t>Formula Chapter</t>
  </si>
  <si>
    <t>8.14.04</t>
  </si>
  <si>
    <t>Formula Part</t>
  </si>
  <si>
    <t>8.14.05</t>
  </si>
  <si>
    <t>Formula Subpart</t>
  </si>
  <si>
    <t>8.14.06</t>
  </si>
  <si>
    <t>Formula Public Law</t>
  </si>
  <si>
    <t>8.14.07</t>
  </si>
  <si>
    <t>Formula Additional Information</t>
  </si>
  <si>
    <t>8.14.08</t>
  </si>
  <si>
    <t>Cost Sharing Type</t>
  </si>
  <si>
    <t xml:space="preserve">Select one (1) </t>
  </si>
  <si>
    <t>8.14.09</t>
  </si>
  <si>
    <t>8.14.10</t>
  </si>
  <si>
    <t>Cost Sharing Description</t>
  </si>
  <si>
    <t>8.14.11</t>
  </si>
  <si>
    <t>Contact Information - Regional or Local Locations</t>
  </si>
  <si>
    <t>9.01.01</t>
  </si>
  <si>
    <t>Regional/Local Office Assistance</t>
  </si>
  <si>
    <t>9.02.01</t>
  </si>
  <si>
    <t>9.02.02</t>
  </si>
  <si>
    <t>9.02.03</t>
  </si>
  <si>
    <t>9.02.04</t>
  </si>
  <si>
    <t>9.02.05</t>
  </si>
  <si>
    <t>9.02.06</t>
  </si>
  <si>
    <t>Awarding Agency Organizational Unit - Country</t>
  </si>
  <si>
    <t>9.02.07</t>
  </si>
  <si>
    <t>Awarding Agency Organizational Unit - City</t>
  </si>
  <si>
    <t>9.02.08</t>
  </si>
  <si>
    <t>Awarding Agency Organizational Unit - State or Territory</t>
  </si>
  <si>
    <t>9.02.10</t>
  </si>
  <si>
    <t>9.02.11</t>
  </si>
  <si>
    <t>Notice of Funding Opportunity Collection Specification</t>
  </si>
  <si>
    <t>Collects Notice of Funding Opportunity (NOFO) Information from program managers.</t>
  </si>
  <si>
    <t>Financial Assistance Program Manager (Federal Agency), GSA SAM Federal Hierarchy, GSA SAM Assistance Listings</t>
  </si>
  <si>
    <t>IC Subset Level</t>
  </si>
  <si>
    <t>SDE Definition (Pulled from SDE list, don't edit)</t>
  </si>
  <si>
    <r>
      <t xml:space="preserve">Related Data Element(s) in Other Systems or Standards
</t>
    </r>
    <r>
      <rPr>
        <b/>
        <u/>
        <sz val="12"/>
        <color rgb="FFFFFFFF"/>
        <rFont val="Calibri"/>
        <family val="2"/>
        <scheme val="minor"/>
      </rPr>
      <t>NOTE</t>
    </r>
    <r>
      <rPr>
        <b/>
        <sz val="12"/>
        <color rgb="FFFFFFFF"/>
        <rFont val="Calibri"/>
        <family val="2"/>
        <scheme val="minor"/>
      </rPr>
      <t>: Reference (10) is Grants.gov</t>
    </r>
  </si>
  <si>
    <t>Basic Information - Key Facts</t>
  </si>
  <si>
    <t>Select one (1) Code/Name pairing</t>
  </si>
  <si>
    <t>Set to InformationCollectionLevelType to "N=NOFO"</t>
  </si>
  <si>
    <t>Administering Agency Office Code</t>
  </si>
  <si>
    <t>Funding Opportunity Number</t>
  </si>
  <si>
    <t>Display based on the selected Administering Agency</t>
  </si>
  <si>
    <t>Funding Opportunity Title</t>
  </si>
  <si>
    <t>Funding Opportunity Version</t>
  </si>
  <si>
    <t>Previous Funding Opportunity Number</t>
  </si>
  <si>
    <t>Funding Opportunity Description</t>
  </si>
  <si>
    <t>1.01.09</t>
  </si>
  <si>
    <t>FundingOpportunityPublicationDate</t>
  </si>
  <si>
    <t>Basic Information - Related Assistance Listing(s)</t>
  </si>
  <si>
    <t>Provide at least one (1) occurrence of the subset for the NOFO</t>
  </si>
  <si>
    <t>Specify value; limit options to existing Assistance Listing Identifier(s) [Data Source - GSA SAM Assistance Listing]</t>
  </si>
  <si>
    <t>Display based on the Assistance Listing Identifier(s) [Data Source - GSA SAM Assistance Listing]</t>
  </si>
  <si>
    <t>Basic Information - Related NOFO (s)</t>
  </si>
  <si>
    <t>Provide up to five (5) occurrences of the subset for the NOFO</t>
  </si>
  <si>
    <t>1.03.01</t>
  </si>
  <si>
    <t>Related Funding Opportunity Number(s)</t>
  </si>
  <si>
    <t>Basic Information - NOFO Goals, Objectives, and Measures</t>
  </si>
  <si>
    <t>Provide at least one (1) and up to five (5) occurrences of the subset for the NOFO</t>
  </si>
  <si>
    <t>1.04.01</t>
  </si>
  <si>
    <t>1.04.02</t>
  </si>
  <si>
    <t>Funding Opportunity Goal Description</t>
  </si>
  <si>
    <t>1.04.03</t>
  </si>
  <si>
    <t>1.04.04</t>
  </si>
  <si>
    <t>Funding Opportunity Objective Description</t>
  </si>
  <si>
    <t>1.04.05</t>
  </si>
  <si>
    <t>1.04.06</t>
  </si>
  <si>
    <t>Funding Opportunity Performance Measure Description</t>
  </si>
  <si>
    <t>1.04.07</t>
  </si>
  <si>
    <t>Funding Opportunity Performance Measure Value - Prior Fiscal Year</t>
  </si>
  <si>
    <t>1.04.08</t>
  </si>
  <si>
    <t>Funding Opportunity Performance Measure Target Value</t>
  </si>
  <si>
    <t>Basic Information - Authorizations</t>
  </si>
  <si>
    <t>1.05.01</t>
  </si>
  <si>
    <t>Authorization Type</t>
  </si>
  <si>
    <t>1.05.02</t>
  </si>
  <si>
    <t>Authorization Title</t>
  </si>
  <si>
    <t>Select one (1); limit options to the Act Titles, Executive Order Titles, Public Law Sessions, Statute Volumes, and USC Titles identified in the Related Assistance Listing(s) [Data Source - GSA SAM Assistance Listing] based on the Authorization Type selected</t>
  </si>
  <si>
    <t>1.05.03</t>
  </si>
  <si>
    <t>Authorization Subtitle</t>
  </si>
  <si>
    <t>Select one (1); limit options to the Act Parts, Executive Order Parts, Public Law Numbers, Statute Pages, and USC Sections identified in the Related Assistance Listing(s) [Data Source - GSA SAM Assistance Listing] based on the selected Authorization Title</t>
  </si>
  <si>
    <t>1.05.04</t>
  </si>
  <si>
    <t>Authorization Section</t>
  </si>
  <si>
    <t>Select one (1); limit options to the Act Sections and Executive Order Sections identified in the Related Assistance Listing(s) [Data Source - GSA SAM Assistance Listing] based on the selected Authorization Title</t>
  </si>
  <si>
    <t>1.05.05</t>
  </si>
  <si>
    <t>Authorization Description</t>
  </si>
  <si>
    <t>Basic Information - Executive Orders</t>
  </si>
  <si>
    <t>Provide up to ten (10) occurrences of the subset for the NOFO</t>
  </si>
  <si>
    <t>1.06.01</t>
  </si>
  <si>
    <t>Funding Opportunity Executive Order Title</t>
  </si>
  <si>
    <t>1.06.02</t>
  </si>
  <si>
    <t>Funding Opportunity Executive Order Part</t>
  </si>
  <si>
    <t>1.06.03</t>
  </si>
  <si>
    <t>Funding Opportunity Executive Order Section</t>
  </si>
  <si>
    <t>1.06.04</t>
  </si>
  <si>
    <t>Funding Opportunity Executive Order Description</t>
  </si>
  <si>
    <t>Basic Information - Policies and Limitations</t>
  </si>
  <si>
    <t>Provide one (1) occurrence of the subset for the NOFO</t>
  </si>
  <si>
    <t>1.07.01</t>
  </si>
  <si>
    <t>Funding Opportunity Involvement Description</t>
  </si>
  <si>
    <t>1.07.02</t>
  </si>
  <si>
    <t>Funding Opportunity General Policy Description</t>
  </si>
  <si>
    <t>1.07.03</t>
  </si>
  <si>
    <t>Funding Opportunity Program-Specific Policy Description</t>
  </si>
  <si>
    <t>1.07.04</t>
  </si>
  <si>
    <t>Funding Opportunity Program-Specific Policy URL</t>
  </si>
  <si>
    <t>1.07.05</t>
  </si>
  <si>
    <t>Funding Opportunity Indirect Cost Rate Policy Description</t>
  </si>
  <si>
    <t>Basic Information - NOFO Program Funding</t>
  </si>
  <si>
    <t>1.08.01</t>
  </si>
  <si>
    <t>Financially Contributing Program</t>
  </si>
  <si>
    <t>AssistanceListingNOFOFundingIdentifier</t>
  </si>
  <si>
    <t>AssistanceListingNOFOFundingTitle</t>
  </si>
  <si>
    <t>1.08.02</t>
  </si>
  <si>
    <t>Anticipated Program Contribution to Funding Opportunity Amount</t>
  </si>
  <si>
    <t>Basic Information - Funding Details</t>
  </si>
  <si>
    <t>1.09.01</t>
  </si>
  <si>
    <t>Funding Opportunity Assistance Type</t>
  </si>
  <si>
    <t>1.09.02</t>
  </si>
  <si>
    <t>Funding Opportunity Basis for Award Amount Selection</t>
  </si>
  <si>
    <t>1.09.03</t>
  </si>
  <si>
    <t>Funding Opportunity Basis for Recipient Selection</t>
  </si>
  <si>
    <t>1.09.04</t>
  </si>
  <si>
    <t>Funding Opportunity Fiscal Year</t>
  </si>
  <si>
    <t>1.09.05</t>
  </si>
  <si>
    <t>Funding Opportunity Anticipated Amount</t>
  </si>
  <si>
    <t>1.09.06</t>
  </si>
  <si>
    <t>Funding Opportunity Anticipated Amount Additional Information</t>
  </si>
  <si>
    <t>Project</t>
  </si>
  <si>
    <t>1.10.01</t>
  </si>
  <si>
    <t>Project Name</t>
  </si>
  <si>
    <t>1.10.02</t>
  </si>
  <si>
    <t>Project Identifier</t>
  </si>
  <si>
    <t>Generate identifier that is unique within the NOFO</t>
  </si>
  <si>
    <t>1.10.03</t>
  </si>
  <si>
    <t>Project Description</t>
  </si>
  <si>
    <t>1.10.04</t>
  </si>
  <si>
    <t>Project Type</t>
  </si>
  <si>
    <t>1.10.05</t>
  </si>
  <si>
    <t>Project Focus Areas</t>
  </si>
  <si>
    <t>Set to InformationCollectionLevelType to "T=Project"</t>
  </si>
  <si>
    <t>Basic Information -  Key Dates</t>
  </si>
  <si>
    <t>Provide one (1)and up to ten (10) occurrences of the subset for each Project</t>
  </si>
  <si>
    <t>1.11.01</t>
  </si>
  <si>
    <t>Anticipated Informational Webinar Date</t>
  </si>
  <si>
    <t>1.11.02</t>
  </si>
  <si>
    <t>Informational Webinar Registration URL</t>
  </si>
  <si>
    <t>1.11.03</t>
  </si>
  <si>
    <t>Anticipated Application Materials Release Date</t>
  </si>
  <si>
    <t>1.11.04</t>
  </si>
  <si>
    <t>Anticipated Concept Note Deadline</t>
  </si>
  <si>
    <t>1.11.05</t>
  </si>
  <si>
    <t>Anticipated Application Period Start Date</t>
  </si>
  <si>
    <t>1.11.06</t>
  </si>
  <si>
    <t>Anticipated Application Period End Date</t>
  </si>
  <si>
    <t>1.11.07</t>
  </si>
  <si>
    <t>Anticipated Application Grace Period</t>
  </si>
  <si>
    <t>1.11.08</t>
  </si>
  <si>
    <t>Anticipated Application Period End Date - Time</t>
  </si>
  <si>
    <t>1.11.09</t>
  </si>
  <si>
    <t>Anticipated Application Review Start Date</t>
  </si>
  <si>
    <t>1.11.10</t>
  </si>
  <si>
    <t>Anticipated Application Review End Date</t>
  </si>
  <si>
    <t>1.11.11</t>
  </si>
  <si>
    <t>Anticipated Award Date</t>
  </si>
  <si>
    <t>1.11.12</t>
  </si>
  <si>
    <t>Anticipated Project Start Date</t>
  </si>
  <si>
    <t>1.11.13</t>
  </si>
  <si>
    <t>FundingOpportunityProjectPeriodOfPerformance</t>
  </si>
  <si>
    <t>1.11.14</t>
  </si>
  <si>
    <t>Anticipated Notice of Intent Due Date</t>
  </si>
  <si>
    <t>1.11.15</t>
  </si>
  <si>
    <t>Anticipated Notice of Intent Due Date - Time</t>
  </si>
  <si>
    <t>Basic Information - Project Goals, Objectives, and Measures</t>
  </si>
  <si>
    <t>Provide at least one (1) and up to five (5) occurrences of the subset for each Project</t>
  </si>
  <si>
    <t>1.12.01</t>
  </si>
  <si>
    <t>1.12.02</t>
  </si>
  <si>
    <t>Project Goal Description</t>
  </si>
  <si>
    <t>1.12.03</t>
  </si>
  <si>
    <t>1.12.04</t>
  </si>
  <si>
    <t>Project Objective Description</t>
  </si>
  <si>
    <t>1.12.05</t>
  </si>
  <si>
    <t>1.12.06</t>
  </si>
  <si>
    <t>Project Performance Measure Description</t>
  </si>
  <si>
    <t>1.12.07</t>
  </si>
  <si>
    <t>Project Performance Measure Value - Prior Fiscal Year</t>
  </si>
  <si>
    <t>1.12.08</t>
  </si>
  <si>
    <t>Project Performance Measure Target Value</t>
  </si>
  <si>
    <t>Basic Information - Award Details</t>
  </si>
  <si>
    <t>Provide one (1) occurrence of the subset for each Project</t>
  </si>
  <si>
    <t>1.13.01</t>
  </si>
  <si>
    <t>Project Assistance Type</t>
  </si>
  <si>
    <t>1.13.02</t>
  </si>
  <si>
    <t>Project Basis of Award Amount Selection</t>
  </si>
  <si>
    <t>1.13.03</t>
  </si>
  <si>
    <t>Project Basis for Recipient Selection</t>
  </si>
  <si>
    <t>1.13.04</t>
  </si>
  <si>
    <t>Anticipated Number of Award Applications</t>
  </si>
  <si>
    <t>1.13.05</t>
  </si>
  <si>
    <t>Anticipated Number of Awards</t>
  </si>
  <si>
    <t>1.13.06</t>
  </si>
  <si>
    <t>Anticipated Average Dollar Amount of Awards</t>
  </si>
  <si>
    <t>Basic Information - PARK and TAS Funding Details</t>
  </si>
  <si>
    <t>1.14.01</t>
  </si>
  <si>
    <t>Project Funding-Related Assistance Listing</t>
  </si>
  <si>
    <t>AssistanceListingNOFOProjectFundingIdentifier</t>
  </si>
  <si>
    <t>AssistanceListingNOFOProjectFundingTitle</t>
  </si>
  <si>
    <t>1.14.02</t>
  </si>
  <si>
    <t>1.14.03</t>
  </si>
  <si>
    <t>Select one (1) Name/Code pairing - limit options to the existing PARK codes [Data Source: OMB PARK List]</t>
  </si>
  <si>
    <t>1.14.04</t>
  </si>
  <si>
    <t>Limit options to the TAS associated with the  funding fiscal year selected for the program and the selected PARK's Allocation Transfer Agency, Treasury Agency Identifier, Main Account Code, and Sub Account Code;
Derive additional TAS SDEs based on the selected TreasuryAccountSymbol and the Treasury SAM TAS-BETC List;
Set to InformationCollectionLevelType to "T=Project"</t>
  </si>
  <si>
    <t>Derive based on the selected TreasuryAccountSymbol and the Treasury SAM TAS-BETC List;
Set to InformationCollectionLevelType to "T=Project"</t>
  </si>
  <si>
    <t>1.14.05</t>
  </si>
  <si>
    <t>PARK/TAS Funding Amount</t>
  </si>
  <si>
    <t>Eligibility - Eligible Award Applicants</t>
  </si>
  <si>
    <t>Provide at least one (1) and up to thirty (30) occurrences of the subset for each Project</t>
  </si>
  <si>
    <t>Eligibility - Eligible Award Applicants Description</t>
  </si>
  <si>
    <t>Eligible Applicant Additional Information</t>
  </si>
  <si>
    <t>Eligibility - Eligible Beneficiaries</t>
  </si>
  <si>
    <t>Eligible Beneficiary Type</t>
  </si>
  <si>
    <t>Eligibility - Eligible Beneficiaries Description</t>
  </si>
  <si>
    <t>Eligible Beneficiary Additional Information</t>
  </si>
  <si>
    <t>Eligibility - Geographic Eligibility</t>
  </si>
  <si>
    <t>2.05.01</t>
  </si>
  <si>
    <t>Geographic Eligibility Applicable</t>
  </si>
  <si>
    <t>2.05.02</t>
  </si>
  <si>
    <t>Geographic Eligibility Type</t>
  </si>
  <si>
    <t>2.05.03</t>
  </si>
  <si>
    <t>Geographic Eligibility Areas</t>
  </si>
  <si>
    <t>2.05.04</t>
  </si>
  <si>
    <t>Geographic Eligibility Description</t>
  </si>
  <si>
    <t>Eligibility - Other Eligibility Criteria</t>
  </si>
  <si>
    <t>2.06.01</t>
  </si>
  <si>
    <t>Principal Investigator (PI) or Project Director (PD) Eligibility Requirements</t>
  </si>
  <si>
    <t>2.06.02</t>
  </si>
  <si>
    <t>Application Responsiveness Criteria</t>
  </si>
  <si>
    <t>2.06.03</t>
  </si>
  <si>
    <t>Application Submission Limit Description</t>
  </si>
  <si>
    <t>2.06.04</t>
  </si>
  <si>
    <t>Other Eligibility Requirements</t>
  </si>
  <si>
    <t>Eligibility - Cost Sharing and Maintenance of Effort (MOE)</t>
  </si>
  <si>
    <t>2.07.01</t>
  </si>
  <si>
    <t>2.07.02</t>
  </si>
  <si>
    <t>Formula Requirement</t>
  </si>
  <si>
    <t>2.07.03</t>
  </si>
  <si>
    <t>Cost Sharing Requirement Type</t>
  </si>
  <si>
    <t>2.07.04</t>
  </si>
  <si>
    <t>Cost Sharing Requirement Percentage</t>
  </si>
  <si>
    <t>2.07.06</t>
  </si>
  <si>
    <t>Cost Sharing Requirement Description</t>
  </si>
  <si>
    <t>2.07.07</t>
  </si>
  <si>
    <t>Cost Sharing Requirement Waiver Description</t>
  </si>
  <si>
    <t>2.07.08</t>
  </si>
  <si>
    <t>Maintenance of Effort (MOE) Description</t>
  </si>
  <si>
    <t>Eligibility - Use of Assistance and Use Restrictions</t>
  </si>
  <si>
    <t>2.08.01</t>
  </si>
  <si>
    <t>2.08.02</t>
  </si>
  <si>
    <t>2.08.03</t>
  </si>
  <si>
    <t>2.08.04</t>
  </si>
  <si>
    <t>Application Contents and Format - Application Components</t>
  </si>
  <si>
    <t>Provide at least one (1) occurrence of the subset for each Project</t>
  </si>
  <si>
    <t>Application Component Type</t>
  </si>
  <si>
    <t>Application Component Instructions</t>
  </si>
  <si>
    <t>Application Contents and Format - Application Format</t>
  </si>
  <si>
    <t>Provide one (1) and up to ten (10) occurrences of the subset for each Application Component</t>
  </si>
  <si>
    <t>3.02.01</t>
  </si>
  <si>
    <t>Application Component Format Type</t>
  </si>
  <si>
    <t>3.02.02</t>
  </si>
  <si>
    <t>Application Component Format Description</t>
  </si>
  <si>
    <t>3.02.03</t>
  </si>
  <si>
    <t>Application Component Additional Format Instructions</t>
  </si>
  <si>
    <t>Application Deadline Additional Instructions</t>
  </si>
  <si>
    <t>Application Submission Method</t>
  </si>
  <si>
    <t>4.01.03</t>
  </si>
  <si>
    <t>Application Submission Email</t>
  </si>
  <si>
    <t>4.01.04</t>
  </si>
  <si>
    <t>Application Submission URL</t>
  </si>
  <si>
    <t>4.01.05</t>
  </si>
  <si>
    <t>Application Submission Additional Instructions</t>
  </si>
  <si>
    <t>Notice of Intent Requirement</t>
  </si>
  <si>
    <t>Notice of Intent Submission Method</t>
  </si>
  <si>
    <t>Notice of Intent Submission Email</t>
  </si>
  <si>
    <t>Notice of Intent Submission URL</t>
  </si>
  <si>
    <t>Notice of Intent Submission Instructions</t>
  </si>
  <si>
    <t>Intergovernmental Review Requirement</t>
  </si>
  <si>
    <t>Intergovernmental Review Instructions</t>
  </si>
  <si>
    <t>Paper Submissions Acceptance</t>
  </si>
  <si>
    <t>Paper Submissions Exemption Requirement</t>
  </si>
  <si>
    <t>Paper Submission Exemption Instructions</t>
  </si>
  <si>
    <t>4.02.11</t>
  </si>
  <si>
    <t>Paper Submission Application Instructions</t>
  </si>
  <si>
    <t>4.02.12</t>
  </si>
  <si>
    <t>Paper Submission Mailing Address</t>
  </si>
  <si>
    <t>Set AgencyAddressType to "M = Mailing"</t>
  </si>
  <si>
    <t>Application Review - Selection Process</t>
  </si>
  <si>
    <t>Application Selection Process</t>
  </si>
  <si>
    <t>Application Review - Review Information</t>
  </si>
  <si>
    <t>Provide at least one (1) and up to ten (10) occurrences of the subset for each Project</t>
  </si>
  <si>
    <t>Application Review Type</t>
  </si>
  <si>
    <t>5.02.02</t>
  </si>
  <si>
    <t>Application Review Description</t>
  </si>
  <si>
    <t>Application Review - Review Criteria</t>
  </si>
  <si>
    <t>Provide at least one (1) and up to twenty (20) occurrences of the subset for each Review Type</t>
  </si>
  <si>
    <t>Application Criterion Name</t>
  </si>
  <si>
    <t>Application Criterion Description</t>
  </si>
  <si>
    <t>5.03.03</t>
  </si>
  <si>
    <t>Application Criterion Max Points</t>
  </si>
  <si>
    <t>5.03.04</t>
  </si>
  <si>
    <t>Application Criterion Percentage</t>
  </si>
  <si>
    <t>5.03.05</t>
  </si>
  <si>
    <t>Application Criterion Non-Numerical</t>
  </si>
  <si>
    <t>Application Review - Award Notices</t>
  </si>
  <si>
    <t>Provide one (1) and up to ten (10) occurrences of the subset for each Project</t>
  </si>
  <si>
    <t>5.04.01</t>
  </si>
  <si>
    <t>Expected Award Notification Start Date</t>
  </si>
  <si>
    <t>5.04.02</t>
  </si>
  <si>
    <t>Expected Award Notification End Date</t>
  </si>
  <si>
    <t>5.04.03</t>
  </si>
  <si>
    <t>Expected Award Notification Description</t>
  </si>
  <si>
    <t>5.04.04</t>
  </si>
  <si>
    <t>Award Notification Method</t>
  </si>
  <si>
    <t>5.04.05</t>
  </si>
  <si>
    <t>Other Award Notification Method Description</t>
  </si>
  <si>
    <t>5.04.06</t>
  </si>
  <si>
    <t>Successful Applicant Award Notification Instructions</t>
  </si>
  <si>
    <t>FundingOpportunityProjectSuccessfulApplicantAwardText</t>
  </si>
  <si>
    <t>5.04.07</t>
  </si>
  <si>
    <t>Unsuccessful Applicant Award Notification Instructions</t>
  </si>
  <si>
    <t>FundingOpportunityProjectUnsuccessfulApplicantAwardText</t>
  </si>
  <si>
    <t>Post-Award Requirements and Administration - Award Terms and Conditions</t>
  </si>
  <si>
    <t>Award Terms and Conditions Type</t>
  </si>
  <si>
    <t>6.01.02</t>
  </si>
  <si>
    <t>Award Terms and Conditions Short Title</t>
  </si>
  <si>
    <t>6.01.03</t>
  </si>
  <si>
    <t>Award Terms and Conditions Description</t>
  </si>
  <si>
    <t>Post-Award Requirements and Administration - Administrative and National Policy Requirements</t>
  </si>
  <si>
    <t>Provide up to twenty (20) occurrences of the subset for each Project</t>
  </si>
  <si>
    <t>FundingOpportunityProgramPolicyTitle</t>
  </si>
  <si>
    <t>Grant Policy Description</t>
  </si>
  <si>
    <t>FundingOpportunityProgramPolicyDescription</t>
  </si>
  <si>
    <t>6.02.03</t>
  </si>
  <si>
    <t>Grant Policy URL</t>
  </si>
  <si>
    <t>FundingOpportunityProgramPolicyURL</t>
  </si>
  <si>
    <t>Post-Award Requirements and Administration - Payments</t>
  </si>
  <si>
    <t>6.03.02</t>
  </si>
  <si>
    <t>6.03.03</t>
  </si>
  <si>
    <t>Post-Award Requirements and Administration - Financial and Performance Reporting</t>
  </si>
  <si>
    <t>Set FinancialAssistanceReportType to "F=Financial Reports"
Set InformationCollectionLevelType to "T=Project"</t>
  </si>
  <si>
    <t>6.04.03</t>
  </si>
  <si>
    <t>Financial Report Submission Method</t>
  </si>
  <si>
    <t>6.04.04</t>
  </si>
  <si>
    <t>Financial Report Submission Instructions</t>
  </si>
  <si>
    <t>6.04.05</t>
  </si>
  <si>
    <t>Set FinancialAssistanceReportType to "P=Progress/Performance Reports"
Set InformationCollectionLevelType to "T=Project"</t>
  </si>
  <si>
    <t>6.04.06</t>
  </si>
  <si>
    <t>6.04.07</t>
  </si>
  <si>
    <t>Progress/Performance Report Submission Method</t>
  </si>
  <si>
    <t>6.04.08</t>
  </si>
  <si>
    <t>Progress/Performance Report Submission Instructions</t>
  </si>
  <si>
    <t>6.04.09</t>
  </si>
  <si>
    <t>Set FinancialAssistanceReportType to "C=Closeout Reports"</t>
  </si>
  <si>
    <t>6.04.10</t>
  </si>
  <si>
    <t>Closeout Report Description</t>
  </si>
  <si>
    <t>6.04.11</t>
  </si>
  <si>
    <t>Closeout Report Submission Method</t>
  </si>
  <si>
    <t>Closeout Report Submission Instructions</t>
  </si>
  <si>
    <t>Post-Award Requirements and Administration - Other Reports</t>
  </si>
  <si>
    <t>Provide up to ten (10) occurrences of the of the subset for each Project</t>
  </si>
  <si>
    <t>6.05.02</t>
  </si>
  <si>
    <t>6.05.03</t>
  </si>
  <si>
    <t>6.05.04</t>
  </si>
  <si>
    <t>Other Report Submission Method</t>
  </si>
  <si>
    <t>6.05.05</t>
  </si>
  <si>
    <t>Other Report Submission Instructions</t>
  </si>
  <si>
    <t>Post-Award Requirements and Administration - Contact Information</t>
  </si>
  <si>
    <t>POC Role Type</t>
  </si>
  <si>
    <t>POC Email Address</t>
  </si>
  <si>
    <t>AgencyPOCEmailAddress</t>
  </si>
  <si>
    <t>POC Domestic Phone Number</t>
  </si>
  <si>
    <t>AgencyPOCDomesticTelephoneNumber</t>
  </si>
  <si>
    <t>Common Application for Federal Assistance</t>
  </si>
  <si>
    <t>Collects common Grant Application information from grant applicants.  This common information collection is intended to consolidate and replace the following forms:
1. SF-424 Discretionary
2. SF-424 Research and Related
3. SF-424 Mandatory
4. SF-424 Short Organizational
5. SF-424 Individual</t>
  </si>
  <si>
    <t>Grant applicant, GSA SAM Entity Registration, Grants.gov NOFO Information</t>
  </si>
  <si>
    <t>ESTIMATED PUBLIC BURDEN PER INFORMATION COLLECTION</t>
  </si>
  <si>
    <t>For information collected from the public, identify:
• Estimated burden hours per respondent (populate based on LOE);
• Estimated aggregate burden hours (instruction to agency);
• Estimated capital and other non-labor costs per respondent (LOE*cost/hr for grant specialist to populate for, grant manager for reviewing application); and
• Estimated aggregate capital and non-labor costs.</t>
  </si>
  <si>
    <t>Subset No.</t>
  </si>
  <si>
    <t>Item No.</t>
  </si>
  <si>
    <t>Required / Optional / Conditional</t>
  </si>
  <si>
    <t>LOE</t>
  </si>
  <si>
    <t>LOE Assumption</t>
  </si>
  <si>
    <t>Type</t>
  </si>
  <si>
    <t>References</t>
  </si>
  <si>
    <t>NOFO Information</t>
  </si>
  <si>
    <t>An alphanumeric identifier that an agency assigns to its funding opportunity announcement as part of the Notice of Funding Opportunity posted on the OMB-designated governmentwide web site for finding and applying for federal government financial assistance.</t>
  </si>
  <si>
    <t>Data Source - Grants.gov NOFO Information</t>
  </si>
  <si>
    <t>FundingOpportunityNumber</t>
  </si>
  <si>
    <t>A title for the funding opportunity as part of the Notice of Funding Opportunity posted on the OMB-designated governmentwide web site for finding and applying for Federal financial assistance.</t>
  </si>
  <si>
    <t>The unique identifier for the Assistance Listing program.</t>
  </si>
  <si>
    <t>AssistanceListingNumber</t>
  </si>
  <si>
    <t>Assistance Listing Title</t>
  </si>
  <si>
    <t>The title of the federal government financial assistance program.</t>
  </si>
  <si>
    <t>Organization Information</t>
  </si>
  <si>
    <t>2.01</t>
  </si>
  <si>
    <t>UEI</t>
  </si>
  <si>
    <t>The unique alphanumeric code used to identify the legal entity.</t>
  </si>
  <si>
    <t>Data Source - GSA SAM Entity Registration</t>
  </si>
  <si>
    <t>2.02</t>
  </si>
  <si>
    <t>Legal Entity Name</t>
  </si>
  <si>
    <t>The name of the organization associated with the entity identifier.</t>
  </si>
  <si>
    <t>2.03</t>
  </si>
  <si>
    <t>Legal Entity Street Address 1</t>
  </si>
  <si>
    <t>The first line of the street address of the legal entity's legal business address.</t>
  </si>
  <si>
    <t>Project Director or Investigator Information</t>
  </si>
  <si>
    <t>3.01</t>
  </si>
  <si>
    <t>First Name</t>
  </si>
  <si>
    <t>The first name of the individual responsible for the overall direction of the project.</t>
  </si>
  <si>
    <t>3.02</t>
  </si>
  <si>
    <t>Last Name</t>
  </si>
  <si>
    <t>The last name of the individual responsible for the overall direction of the project.</t>
  </si>
  <si>
    <t>3.03</t>
  </si>
  <si>
    <t>Position/Title</t>
  </si>
  <si>
    <t>The position/title of the individual responsible for the overall direction of the project.</t>
  </si>
  <si>
    <t>Project Information</t>
  </si>
  <si>
    <t>4.01</t>
  </si>
  <si>
    <t>Project Title</t>
  </si>
  <si>
    <t>A brief descriptive title of the granta award project.</t>
  </si>
  <si>
    <t>4.02</t>
  </si>
  <si>
    <t>Project Start Date</t>
  </si>
  <si>
    <t>The proposed start date of the grant award project.</t>
  </si>
  <si>
    <t>4.03</t>
  </si>
  <si>
    <t>Project End Date</t>
  </si>
  <si>
    <t>The proposed end date of the grant award project project.</t>
  </si>
  <si>
    <t>Use of Assistance and Use Restrictions</t>
  </si>
  <si>
    <t>Domain Value Tab Description</t>
  </si>
  <si>
    <t>This tab provides the domain values for Use of Assistance and Use Restrictions</t>
  </si>
  <si>
    <t>Sections</t>
  </si>
  <si>
    <t>Domain Value Names and Codes</t>
  </si>
  <si>
    <t>This section provides a summarized list of the Use of Assistance and Use Restriction types (domain values) available for agencies to select from. Note that this is meant to be for readability purposes only.</t>
  </si>
  <si>
    <t>SDE Breakdown and Definitions</t>
  </si>
  <si>
    <t>This section provides a comprehensive breakdown of the Use of Assistance and Use Restrictions types (domain values) noted in the summarized list and their relationship to the (SDE) Data Element List. This section also provides definitions for each of these types (domain values) and the source for these definitions.</t>
  </si>
  <si>
    <t>Level 1</t>
  </si>
  <si>
    <t>Level 2</t>
  </si>
  <si>
    <t>UN - Unrestricted/Undetermined Use</t>
  </si>
  <si>
    <t>UN001 - Unrestricted by Individual Type</t>
  </si>
  <si>
    <t>UN002- Specific Restrictions Determined at NOFO Level</t>
  </si>
  <si>
    <t>TT - Travel &amp; Transportation</t>
  </si>
  <si>
    <t>TT001 - Travel - Domestic</t>
  </si>
  <si>
    <t>TT002 - Travel - Foreign</t>
  </si>
  <si>
    <t>TT003 - Transportation of Things</t>
  </si>
  <si>
    <t>TT004 - Relocation Costs of Employees</t>
  </si>
  <si>
    <t>TT005 - Lodging and Subsistence</t>
  </si>
  <si>
    <t>TT006 - Parking</t>
  </si>
  <si>
    <t>TT007 - Exchange Rates</t>
  </si>
  <si>
    <t>TT008 - Visa Costs</t>
  </si>
  <si>
    <t>CP - Compensation-Personal Services</t>
  </si>
  <si>
    <t>CP001 - Personal Services Compensation (e.g., Salary, Stipend)</t>
  </si>
  <si>
    <t>CP002 - Fringe Benefits</t>
  </si>
  <si>
    <t>CP003 - Employee Health and Welfare</t>
  </si>
  <si>
    <t>CP004 - Memberships, Subscriptions, and Professional Activity Costs</t>
  </si>
  <si>
    <t>CP005 - Recruiting costs</t>
  </si>
  <si>
    <t>CP006 - Staff Training and Development</t>
  </si>
  <si>
    <t>CP007 - Fellowships</t>
  </si>
  <si>
    <t>CP008 - Retirement</t>
  </si>
  <si>
    <t>TE - Training &amp; Education</t>
  </si>
  <si>
    <t>TCC0001 - Scholarships, Student Aid, and Tuition</t>
  </si>
  <si>
    <t>TCC0002 - Special Purpose Equipment</t>
  </si>
  <si>
    <t>CC - Consultant/Contractor</t>
  </si>
  <si>
    <t>CC001 - Professional Services</t>
  </si>
  <si>
    <t>CC002 - Publication and Printing</t>
  </si>
  <si>
    <t>CC003 - Marketing, Advertising, and Public Relations</t>
  </si>
  <si>
    <t>CC004 - Computer Services</t>
  </si>
  <si>
    <t>CC005 - Rehabilitation Services</t>
  </si>
  <si>
    <t>CC006 - Counseling Services</t>
  </si>
  <si>
    <t>CC007 - Information Services</t>
  </si>
  <si>
    <t>CC008 - Labor Management</t>
  </si>
  <si>
    <t>CC009 - Administrative Services</t>
  </si>
  <si>
    <t>CC010 - Architectural and Engineering</t>
  </si>
  <si>
    <t>CC011 - Audit Services</t>
  </si>
  <si>
    <t>CC012 - Subrecipient</t>
  </si>
  <si>
    <t>CC013 - Project Inspection</t>
  </si>
  <si>
    <t>EQ - Equipment</t>
  </si>
  <si>
    <t>EQ001 - Equipment Rental/User Fee</t>
  </si>
  <si>
    <t>EQ002 - Depreciation</t>
  </si>
  <si>
    <t>EQ003 - Disposal</t>
  </si>
  <si>
    <t>EQ004 - Maintenance and Repair</t>
  </si>
  <si>
    <t>EQ005 - Computing Devices</t>
  </si>
  <si>
    <t>EQ006 - Telecommunication or Video Surveillance</t>
  </si>
  <si>
    <t>RP - Real Property/Facilities</t>
  </si>
  <si>
    <t>RP001 - Facilities Rental/User Fee</t>
  </si>
  <si>
    <t>RP002 - Disposal (Including Gains and Losses)</t>
  </si>
  <si>
    <t>RP003 - Maintenance and Repair</t>
  </si>
  <si>
    <t>RP004 - Utilities (e.g., Power, Water, Phones)</t>
  </si>
  <si>
    <t>RP005 - Specialized Service Facility</t>
  </si>
  <si>
    <t>RP006 - Special Purpose Equipment</t>
  </si>
  <si>
    <t>RP007 - General Purpose Equipment</t>
  </si>
  <si>
    <t>RP008 - Real Property Purchase</t>
  </si>
  <si>
    <t>RP009 - Real Property Depreciation</t>
  </si>
  <si>
    <t>RP010 - Mortgage Principal</t>
  </si>
  <si>
    <t>RP011 - Mortgage Interest</t>
  </si>
  <si>
    <t>RP012 - Mortgage Taxes</t>
  </si>
  <si>
    <t>RP013 - Groundskeeping</t>
  </si>
  <si>
    <t>RP014 - Management</t>
  </si>
  <si>
    <t>RP015 - Central Receiving</t>
  </si>
  <si>
    <t>CN - Construction</t>
  </si>
  <si>
    <t>CN001 - Appraisals</t>
  </si>
  <si>
    <t>CN002 - Rights-of-Way</t>
  </si>
  <si>
    <t>CN003 - Project Inspection Fees</t>
  </si>
  <si>
    <t>CN004 - Demolition and Removal</t>
  </si>
  <si>
    <t>CN005 - Normal/Ordinary Repair</t>
  </si>
  <si>
    <t>CN006 - Rearrangement and Reconversion Costs</t>
  </si>
  <si>
    <t>CN007 - Refinancing</t>
  </si>
  <si>
    <t>CN008 - New Construction</t>
  </si>
  <si>
    <t>CN009 - Major Renovations</t>
  </si>
  <si>
    <t>CN010- Minor Renovations/Alterations</t>
  </si>
  <si>
    <t>CN011 - Reconstruction</t>
  </si>
  <si>
    <t>CN012 - Restoration</t>
  </si>
  <si>
    <t>MC - Miscellaneous</t>
  </si>
  <si>
    <t>MC001 - Award Termination</t>
  </si>
  <si>
    <t>MC002 - Award Closeout</t>
  </si>
  <si>
    <t>MC003 - Insurance</t>
  </si>
  <si>
    <t>MC004 - Project Planning</t>
  </si>
  <si>
    <t>MC005 - Fundraising</t>
  </si>
  <si>
    <t xml:space="preserve">MC006 - Interest </t>
  </si>
  <si>
    <t>MC007 - Taxes</t>
  </si>
  <si>
    <t>MC008 - Publication and Printing</t>
  </si>
  <si>
    <t>MC009 - Food Commodities</t>
  </si>
  <si>
    <t>MC010 - Bonding</t>
  </si>
  <si>
    <t>MC011 - Postage</t>
  </si>
  <si>
    <t>MC012 - Depreciation</t>
  </si>
  <si>
    <t>CF - Conferences</t>
  </si>
  <si>
    <t>CF001 - Rental of Facilities</t>
  </si>
  <si>
    <t>CF002 - Speakers’ Fees</t>
  </si>
  <si>
    <t>CF003 - Costs of Meals and Refreshments</t>
  </si>
  <si>
    <t>CF004 - Local Transportation</t>
  </si>
  <si>
    <t>CF005 - A/V Equipment</t>
  </si>
  <si>
    <t>CF006 - Conference Fees</t>
  </si>
  <si>
    <t>CF007 - Incidentals</t>
  </si>
  <si>
    <t>RX - Research Related Expenses</t>
  </si>
  <si>
    <t>RX001 - Alcoholic Beverages</t>
  </si>
  <si>
    <t>RX002 - Alteration and Renovations</t>
  </si>
  <si>
    <t>RX003 - Animals, Animal Welfare</t>
  </si>
  <si>
    <t>RX004 - Audiovisual Activities</t>
  </si>
  <si>
    <t>RX005 - Books and Journals</t>
  </si>
  <si>
    <t>RX006 - Building Acquisition</t>
  </si>
  <si>
    <t>RX007 - Capital Expenditures</t>
  </si>
  <si>
    <t>RX008 - Communications</t>
  </si>
  <si>
    <t>RX009 - Consortium Agreements</t>
  </si>
  <si>
    <t>RX010 - Customs and Import Duties</t>
  </si>
  <si>
    <t>RX011 - Donor Costs</t>
  </si>
  <si>
    <t>RX012 - Drugs</t>
  </si>
  <si>
    <t>RX013 - Equipment</t>
  </si>
  <si>
    <t>RX014 - Hazardous Waste Disposal</t>
  </si>
  <si>
    <t>RX015 - Honoraria</t>
  </si>
  <si>
    <t>RX016 - Human Subject Expenses</t>
  </si>
  <si>
    <t xml:space="preserve">RX017 - Incentive Costs </t>
  </si>
  <si>
    <t>RX018 - Institutional Animal Care and Use Committee (IACUC)</t>
  </si>
  <si>
    <t>RX019 - Institutional Review Board (IRB) costs</t>
  </si>
  <si>
    <t>RX020 - Intellectual Property</t>
  </si>
  <si>
    <t xml:space="preserve">RX021 - Laboratory Directed Research and Development </t>
  </si>
  <si>
    <t>RX022 - Legal Services</t>
  </si>
  <si>
    <t>RX023 - Library Services</t>
  </si>
  <si>
    <t>RX024 - Meals</t>
  </si>
  <si>
    <t>RX025 - Medical liability insurance</t>
  </si>
  <si>
    <t>RX026 - Participant Support Costs</t>
  </si>
  <si>
    <t>RX027 - Profit or Fee</t>
  </si>
  <si>
    <t>RX028 - Registration Fees</t>
  </si>
  <si>
    <t xml:space="preserve">RX029 - Research Patient Care Costs </t>
  </si>
  <si>
    <t>RX030 - Stipends</t>
  </si>
  <si>
    <t>RX031 - Supplies</t>
  </si>
  <si>
    <t>RX032 - Trailers and Modular Units</t>
  </si>
  <si>
    <t>RX033 - Trainee Costs, Training Related Expenses</t>
  </si>
  <si>
    <t>RX034 - Travel – Research Patients</t>
  </si>
  <si>
    <t>RX035 - Value Added Tax</t>
  </si>
  <si>
    <t>AD - Administrative Expenses</t>
  </si>
  <si>
    <t>AD001 - Administrative Expenses</t>
  </si>
  <si>
    <t>PR - Program Related Supplies</t>
  </si>
  <si>
    <t>PR001 - Program Related Supplies</t>
  </si>
  <si>
    <t>PM - Program Management Expenses</t>
  </si>
  <si>
    <t>PM001 - Program Management Expenses</t>
  </si>
  <si>
    <t>IC - Indirect Costs</t>
  </si>
  <si>
    <t>IC001 - Indirect Costs</t>
  </si>
  <si>
    <t>ZZ - Other</t>
  </si>
  <si>
    <t>ZZ999 - Other</t>
  </si>
  <si>
    <t>Domain Value Definition Source(s)</t>
  </si>
  <si>
    <t>Categories (Level 1)</t>
  </si>
  <si>
    <t>Use and Use Restrictions (Level 2)</t>
  </si>
  <si>
    <t>UseOfAssistanceName;
UseRestrictionName</t>
  </si>
  <si>
    <t>UseOfAssistanceCode;
UseRestrictionCode</t>
  </si>
  <si>
    <t>Unrestricted/Undetermined Use</t>
  </si>
  <si>
    <t>UN</t>
  </si>
  <si>
    <t>Use of assistance is not restricted or has not been determined at this stage of the lifecycle.</t>
  </si>
  <si>
    <t>Unrestricted Use</t>
  </si>
  <si>
    <t>UN001</t>
  </si>
  <si>
    <t>Specific Restrictions Determined at NOFO Level</t>
  </si>
  <si>
    <t>UN002</t>
  </si>
  <si>
    <t>This indicates that Use of Assistance is subject to additional use restrictions captured at the NOFO level that are not capturable at the AL/program level (since they vary across NOFOs under the program in non-intersection manner).</t>
  </si>
  <si>
    <t>Travel &amp; Transportation</t>
  </si>
  <si>
    <t>TT</t>
  </si>
  <si>
    <t xml:space="preserve">Cost of expenses related to the movement of individuals or goods from one location to another, including airfare, mileage, lodging, meals, and other travel-related fees. </t>
  </si>
  <si>
    <t>Crafted from FAR Part 31.205-46</t>
  </si>
  <si>
    <t>Travel - Domestic</t>
  </si>
  <si>
    <t>TT001</t>
  </si>
  <si>
    <t>Costs related to purchasing travel tickets, such as flights, trains, buses, and other forms of public transportation, to travel within the United States and its territories. This also includes costs for commercially rented vehicles and reimbursement for use of privately owned vehicles for business travel.</t>
  </si>
  <si>
    <t>Travel - Foreign</t>
  </si>
  <si>
    <t>TT002</t>
  </si>
  <si>
    <t>Costs related to purchasing travel tickets, such as flights, trains, buses, and other forms of public transportation, to travel outside of the United States and its territories. This also includes costs for commercially rented vehicles.</t>
  </si>
  <si>
    <t>Transportation of Things</t>
  </si>
  <si>
    <t>TT003</t>
  </si>
  <si>
    <t xml:space="preserve">Costs of movement of personal property, privately-owned, or U.S. Government-owned, including parcel post shipments, rental of trucks and other transportation equipment, and reimbursements to U.S. Government personnel for the authorized movement of household effects or house trailers.   </t>
  </si>
  <si>
    <t>Modified from https://fam.state.gov/fam/04fah01/04fah010610.html</t>
  </si>
  <si>
    <t>Relocation Costs of Employees</t>
  </si>
  <si>
    <t>TT004</t>
  </si>
  <si>
    <t>Costs incidental to the permanent change of duty assignment (for an indefinite period or a stated period of not less than 12 months) of an existing employee or upon recruitment of a new employee.</t>
  </si>
  <si>
    <t>2 CFR 200.464</t>
  </si>
  <si>
    <t>Lodging and Subsistence</t>
  </si>
  <si>
    <t>TT005</t>
  </si>
  <si>
    <t xml:space="preserve">Costs incurred during travel for lodging, other subsistence, and incidental expenses related to the project. </t>
  </si>
  <si>
    <t>Parking</t>
  </si>
  <si>
    <t>TT006</t>
  </si>
  <si>
    <t xml:space="preserve">Fees associated with parking vehicles during official travel. </t>
  </si>
  <si>
    <t xml:space="preserve">Crafted  </t>
  </si>
  <si>
    <t>Exchange Rates</t>
  </si>
  <si>
    <t>TT007</t>
  </si>
  <si>
    <t>Costs incurred when trading a nation’s currency for another nation's currency.</t>
  </si>
  <si>
    <t>Visa Costs</t>
  </si>
  <si>
    <t>TT008</t>
  </si>
  <si>
    <t xml:space="preserve">Costs associated with obtaining visas for personnel working on a grant award. </t>
  </si>
  <si>
    <t>Modified from 2 CFR 200.463</t>
  </si>
  <si>
    <t>Compensation-Personal Services</t>
  </si>
  <si>
    <t>CP</t>
  </si>
  <si>
    <t xml:space="preserve">Cost of salaries, wages, and other forms of compensation rendered during the period of performance under a Federal award. </t>
  </si>
  <si>
    <t>Crafted from 2 CFR 200.430</t>
  </si>
  <si>
    <t>Personal Services Compensation (e.g., Salary, Stipend)</t>
  </si>
  <si>
    <t>CP001</t>
  </si>
  <si>
    <t xml:space="preserve">Remuneration, paid currently or accrued, for services of employees rendered during the period of performance under the Federal award, including but not necessarily limited to wages and salaries. </t>
  </si>
  <si>
    <t>2 CFR 200.430</t>
  </si>
  <si>
    <t>Fringe Benefits</t>
  </si>
  <si>
    <t>CP002</t>
  </si>
  <si>
    <t>Additional compensation provided to employees in addition to regular salaries and wages e.g., the costs of leave, employee insurance, pensions, and unemployment benefits.</t>
  </si>
  <si>
    <t>2 CFR 200.431</t>
  </si>
  <si>
    <t>Employee Health and Welfare</t>
  </si>
  <si>
    <t>CP003</t>
  </si>
  <si>
    <t>Costs for programs and benefits established or maintained by an employer or by an employee organization, or both, that provides medical care for participants or their dependents directly or through insurance, reimbursement, or otherwise to ensure the health and well-being of employees.</t>
  </si>
  <si>
    <t>Memberships, Subscriptions, and Professional Activity Costs</t>
  </si>
  <si>
    <t>CP004</t>
  </si>
  <si>
    <t>Costs and fees associated with memberships in professional organizations, subscriptions to publications, and participation in professional activities related to the project.</t>
  </si>
  <si>
    <t>2 CFR 200.454</t>
  </si>
  <si>
    <t>Recruiting costs</t>
  </si>
  <si>
    <t>CP005</t>
  </si>
  <si>
    <t>Costs incurred in attracting and hiring new employees, e.g., costs for advertising, employment office, and aptitude and educational testing.</t>
  </si>
  <si>
    <t>2 CFR 200.463</t>
  </si>
  <si>
    <t>Staff Training and Development</t>
  </si>
  <si>
    <t>CP006</t>
  </si>
  <si>
    <t xml:space="preserve">Costs associated with enhancing the skills, knowledge, and competencies of employees within an organization. </t>
  </si>
  <si>
    <t>Fellowships</t>
  </si>
  <si>
    <t>CP007</t>
  </si>
  <si>
    <t>Costs association with financial support provided to individuals for advanced study or research.</t>
  </si>
  <si>
    <t>Retirement</t>
  </si>
  <si>
    <t>CP008</t>
  </si>
  <si>
    <t>Costs associated with providing benefits to employees upon retirement.</t>
  </si>
  <si>
    <t>Training &amp; Education</t>
  </si>
  <si>
    <t>TE</t>
  </si>
  <si>
    <t>Costs related to the process of providing for, making available to, and placement of a student in a planned, prepared, and coordinated program, course, curriculum, subject, system, or routine of instruction or education which will improve individual and organizational performance.</t>
  </si>
  <si>
    <t>Crafted from 5 USC Ch. 41</t>
  </si>
  <si>
    <t>Scholarships, Student Aid, and Tuition</t>
  </si>
  <si>
    <t>TE001</t>
  </si>
  <si>
    <t>Costs covering student education for college, career school, or trade school.</t>
  </si>
  <si>
    <t>Modified from https://studentaid.gov/articles/financial-aid-dictionary/#scholarships and https://studentaid.gov/help-center/answers/article/federal-student-aid</t>
  </si>
  <si>
    <t>Special Purpose Equipment</t>
  </si>
  <si>
    <t>TE002</t>
  </si>
  <si>
    <t>Costs for purchase of equipment used for specific research, scientific, or technical activities.</t>
  </si>
  <si>
    <t>2 CFR 200.439</t>
  </si>
  <si>
    <t>Consultant/Contractor</t>
  </si>
  <si>
    <t>CC</t>
  </si>
  <si>
    <t>Costs for an entity or firm retained under a contract or procurement transaction to provide technical advice and services.</t>
  </si>
  <si>
    <t>Crafted from 2 CFR 1108.105 and 7 CFR 1789.151</t>
  </si>
  <si>
    <t>Professional Services</t>
  </si>
  <si>
    <t>CC001</t>
  </si>
  <si>
    <t>Costs for services provided by individuals or firms with specialized skills and who are not officers or employees of the contractor to obtain information, advice, opinions, alternatives, conclusions, recommendations, training, or direct assistance, e.g., studies, analyses, evaluations, liaison with Government officials, or other forms of representation.</t>
  </si>
  <si>
    <t>FAR Part 31.205-33</t>
  </si>
  <si>
    <t>Publication and Printing</t>
  </si>
  <si>
    <t>CC002</t>
  </si>
  <si>
    <t xml:space="preserve">Costs associated with producing publications, including print or electronic media. </t>
  </si>
  <si>
    <t>Crafted from 
2 CFR 200.461 and
https://www.ecfr.gov/current/title-2/section-200.461</t>
  </si>
  <si>
    <t>Marketing, Advertising, and Public Relations</t>
  </si>
  <si>
    <t>CC003</t>
  </si>
  <si>
    <t>Costs associated with promoting and publicizing activities or services, and hose activities dedicated to maintaining the image of the non- Federal entity or maintaining or relations with the community or public at large or any segment of the public.</t>
  </si>
  <si>
    <t>Crafted from 2 CFR 200.421</t>
  </si>
  <si>
    <t>Computer Services</t>
  </si>
  <si>
    <t>CC004</t>
  </si>
  <si>
    <t>Costs related to the use of computer services, including computer-based retrieval of scientific, technical, and educational information.</t>
  </si>
  <si>
    <t>Modified from https://www.nsf.gov/pubs/1994/nsf942/gpgchap2/two_c7f.htm#com</t>
  </si>
  <si>
    <t>Rehabilitation Services</t>
  </si>
  <si>
    <t>CC005</t>
  </si>
  <si>
    <t>Costs for services aimed at restoring skills or abilities, often in a healthcare or social services context to assist individuals with a disability in preparing for, securing, retaining, advancing in or regaining an employment outcome that is consistent with the unique strengths, resources, priorities, concerns, abilities, capabilities, interests, and informed choice of the individual.</t>
  </si>
  <si>
    <t>Modified from 34 CFR 371.6</t>
  </si>
  <si>
    <t>Counseling Services</t>
  </si>
  <si>
    <t>CC006</t>
  </si>
  <si>
    <t xml:space="preserve">Costs for services or activities provided to individuals or groups that apply therapeutic processes to personal, family, situational, or occupational problems in order to bring about a positive resolution of the problem or improved individual or family functioning or circumstances. </t>
  </si>
  <si>
    <t>Modified from Appendix A to Part 96, Title 45</t>
  </si>
  <si>
    <t>Information Services</t>
  </si>
  <si>
    <t>CC007</t>
  </si>
  <si>
    <t xml:space="preserve">Costs for services related to the generating, acquiring, storing, transforming, processing, retrieving, utilizing, or dissemination of information via telecommunications. </t>
  </si>
  <si>
    <t>Modified from 47 U.S. Code § 153</t>
  </si>
  <si>
    <t>Labor Management</t>
  </si>
  <si>
    <t>CC008</t>
  </si>
  <si>
    <t>Costs for activities related to managing workforce relations and labor agreements involving the interaction of employees, their exclusive representatives, and management to resolve concerns affecting the working conditions of bargaining unit employees.</t>
  </si>
  <si>
    <t>Administrative Services</t>
  </si>
  <si>
    <t>CC009</t>
  </si>
  <si>
    <t xml:space="preserve">Costs for support services necessary for the administration of programs or projects. </t>
  </si>
  <si>
    <t>Architectural and Engineering</t>
  </si>
  <si>
    <t>CC010</t>
  </si>
  <si>
    <t>Costs for professional services provided by an individual or entity permitted by law to practice the professions of architecture and engineering related to the design and construction of buildings or infrastructure.</t>
  </si>
  <si>
    <t>Crafted from FAR Part 36.001</t>
  </si>
  <si>
    <t>Audit Services</t>
  </si>
  <si>
    <t>CC011</t>
  </si>
  <si>
    <t>Costs for an independent examination of financial records and operations to ensure compliance and accuracy.</t>
  </si>
  <si>
    <t>Modified from 200.425</t>
  </si>
  <si>
    <t>CC012</t>
  </si>
  <si>
    <t>Costs associated with issuing a subaward to an entity to carry out part of a Federal award.</t>
  </si>
  <si>
    <t>Modified from 2 CFR 200.1</t>
  </si>
  <si>
    <t>Project Inspection</t>
  </si>
  <si>
    <t>CC013</t>
  </si>
  <si>
    <t>Costs for periodic examination and evaluation of project activities to ensure compliance with plans and specifications.</t>
  </si>
  <si>
    <t>Equipment</t>
  </si>
  <si>
    <t>EQ</t>
  </si>
  <si>
    <t xml:space="preserve">Costs related to tangible property, including information technology systems, having a useful life of more than one year, required for a project. </t>
  </si>
  <si>
    <t>Crafted from 2 CFR 1108.170</t>
  </si>
  <si>
    <t>Equipment Rental/User Fee</t>
  </si>
  <si>
    <t>EQ001</t>
  </si>
  <si>
    <t>Costs associated with renting equipment or paying for its use.</t>
  </si>
  <si>
    <t>Depreciation</t>
  </si>
  <si>
    <t>EQ002</t>
  </si>
  <si>
    <t>Cost associated with the gradual reduction in the value of an asset as it is used, wears out, or becomes obsolete.</t>
  </si>
  <si>
    <t>2 CFR 200.436</t>
  </si>
  <si>
    <t>Disposal</t>
  </si>
  <si>
    <t>EQ003</t>
  </si>
  <si>
    <t>Costs for the process of redistributing, transferring, donating, selling, abandoning, destroying, or other disposition of equipment acquired in the performance of a Federal award.</t>
  </si>
  <si>
    <t>Maintenance and Repair</t>
  </si>
  <si>
    <t>EQ004</t>
  </si>
  <si>
    <t xml:space="preserve">Costs for activities related to utilities, insurance, security, necessary maintenance, janitorial services, repair, or upkeep of buildings and equipment which neither add to the permanent value of the property nor appreciably prolong its intended life, but keep it in an efficient operating condition. </t>
  </si>
  <si>
    <t>2 CFR 200.452</t>
  </si>
  <si>
    <t>Computing Devices</t>
  </si>
  <si>
    <t>EQ005</t>
  </si>
  <si>
    <t>Costs for machines that acquire, store, analyze, process, and publish data and other information electronically, including accessories (or “peripherals”) for printing, transmitting and receiving, or storing electronic information.</t>
  </si>
  <si>
    <t>2 CFR 200.1</t>
  </si>
  <si>
    <t>Telecommunication or Video Surveillance</t>
  </si>
  <si>
    <t>EQ006</t>
  </si>
  <si>
    <t>Costs for services or equipment such as phones, internet, video surveillance, and cloud servers.</t>
  </si>
  <si>
    <t>2 CFR 200.471</t>
  </si>
  <si>
    <t>Real Property/Facilities</t>
  </si>
  <si>
    <t>RP</t>
  </si>
  <si>
    <t>Costs related to land, including land improvements, structures and appurtenances thereto, but excluding moveable machinery and equipment.</t>
  </si>
  <si>
    <t>Crafted from 26 CFR 1.1031(a)-3</t>
  </si>
  <si>
    <t>Facilities Rental/User Fee</t>
  </si>
  <si>
    <t>RP001</t>
  </si>
  <si>
    <t xml:space="preserve">Costs associated with renting or leasing  facilities, real or personal property or paying for their use.  </t>
  </si>
  <si>
    <t>FAR 31.205-36</t>
  </si>
  <si>
    <t>Disposal (Including Gains and Losses)</t>
  </si>
  <si>
    <t>RP002</t>
  </si>
  <si>
    <t xml:space="preserve">Costs related to identifying and discarding, selling, or transferring facilities and land no longer needed. </t>
  </si>
  <si>
    <t>Crafted from 41 CFR Part 102-75</t>
  </si>
  <si>
    <t>RP003</t>
  </si>
  <si>
    <t>Costs for utilities, insurance, security, necessary maintenance, janitorial services, repair, or upkeep of buildings and equipment (including Federal property unless otherwise provided for) which neither add to the permanent value of the property nor appreciably prolong its intended life, but keep it in an efficient operating condition</t>
  </si>
  <si>
    <t>Utilities (e.g., Power, Water, Phones)</t>
  </si>
  <si>
    <t>RP004</t>
  </si>
  <si>
    <t>Costs for services related to a privately, publicly, or cooperatively owned line, facility or system for producing, transmitting, or distributing communications, cable television, power, electricity, light, heat, gas, oil, crude products, water, steam, waste, storm water not connected with highway drainage, or any other similar commodity.</t>
  </si>
  <si>
    <t>23 CFR Part 645</t>
  </si>
  <si>
    <t>Specialized Service Facility</t>
  </si>
  <si>
    <t>RP005</t>
  </si>
  <si>
    <t>Costs related to any facility providing highly complex or specialized services to a sub-group of users; specialized service facilities may include computer centers, animal facilities, wind tunnels, major reproduction facilities, motor pools, and telecommunication systems.</t>
  </si>
  <si>
    <t>Crafted from 2 CFR 200.468</t>
  </si>
  <si>
    <t>RP006</t>
  </si>
  <si>
    <t>Costs for equipment used only for research, medical, scientific, or other technical activities such as microscopes, x-ray machines, surgical instruments, and spectrometers.</t>
  </si>
  <si>
    <t>General Purpose Equipment</t>
  </si>
  <si>
    <t>RP007</t>
  </si>
  <si>
    <t>Costs for equipment that is not limited to research, medical, scientific, or other technical activities such as equipment and furnishings, telephone networks, information technology equipment and systems, air conditioning equipment, reproduction and printing equipment, and motor vehicles.</t>
  </si>
  <si>
    <t>Real Property Purchase</t>
  </si>
  <si>
    <t>RP008</t>
  </si>
  <si>
    <t>Costs related to the acquisition of land, including land improvements, structures, and appurtenances thereto, and legal interests in land, including fee interest, licenses, rights of way, and easements.</t>
  </si>
  <si>
    <t>Real Property Depreciation</t>
  </si>
  <si>
    <t>RP009</t>
  </si>
  <si>
    <t>Costs associated with the wear and tear, deterioration, or obsolescence of the property.</t>
  </si>
  <si>
    <t>Modified from https://www.irs.gov/publications/p946#en_US_2023_publink1000107298</t>
  </si>
  <si>
    <t>Mortgage Principal</t>
  </si>
  <si>
    <t>RP010</t>
  </si>
  <si>
    <t xml:space="preserve">Costs associated with payment of the original sum of money borrowed in a loan used to purchase property or facilities. </t>
  </si>
  <si>
    <t xml:space="preserve">Crafted </t>
  </si>
  <si>
    <t>Mortgage Interest</t>
  </si>
  <si>
    <t>RP011</t>
  </si>
  <si>
    <t xml:space="preserve">The cost of borrowing money, paid as interest on a loan used to purchase property . </t>
  </si>
  <si>
    <t>Modified from https://www.irs.gov/taxtopics/tc505</t>
  </si>
  <si>
    <t>Mortgage Taxes</t>
  </si>
  <si>
    <t>RP012</t>
  </si>
  <si>
    <t xml:space="preserve">The cost of paying taxes related to the holding of a loan. </t>
  </si>
  <si>
    <t>Groundskeeping</t>
  </si>
  <si>
    <t>RP013</t>
  </si>
  <si>
    <t>Costs for to maintain landscape and grounds of a facility,  e.g., sod laying, mowing, trimming, planting, watering, fertilizing, digging, raking, sprinkler installation, and installation of mortarless segmental concrete masonry wall units.</t>
  </si>
  <si>
    <t>Modified from https://www.bls.gov/oes/current/oes373011.htm</t>
  </si>
  <si>
    <t>Management</t>
  </si>
  <si>
    <t>RP014</t>
  </si>
  <si>
    <t>Costs for the administrative and oversight activities related to property management necessary for program operation.</t>
  </si>
  <si>
    <t>41 CFR 102-71.20</t>
  </si>
  <si>
    <t>Central Receiving</t>
  </si>
  <si>
    <t>RP015</t>
  </si>
  <si>
    <t>Costs related to facilities or services necessary to manage and control personal property as it arrives at a loading dock and to ensure it is promptly and accurately logged in, inspected, barcoded if needed, and stored or delivered to the proper office.</t>
  </si>
  <si>
    <t>Modified from https://www.archives.gov/files/oig/pdf/2008/audit-report-08-13.pdf</t>
  </si>
  <si>
    <t>Construction</t>
  </si>
  <si>
    <t>CN</t>
  </si>
  <si>
    <t>Costs associated with construction, reconstruction, rehabilitation, modernization, alteration, conversion, extension, repair, or improvement of buildings, structures, highways, or other real property.</t>
  </si>
  <si>
    <t>Crafted from 48 CFR 22.502</t>
  </si>
  <si>
    <t>Appraisals</t>
  </si>
  <si>
    <t>CN001</t>
  </si>
  <si>
    <t>Costs for the professional assessments of property market value independently and impartially prepared by a qualified appraiser supported by the presentation and analysis of relevant market information.</t>
  </si>
  <si>
    <t>12 CFR Part 323</t>
  </si>
  <si>
    <t>Rights-of-Way</t>
  </si>
  <si>
    <t>CN002</t>
  </si>
  <si>
    <t>Costs for obtaining and maintaining the physical and legal possession of real property interests needed to construct or complete construction of a project.</t>
  </si>
  <si>
    <t>Modified from https://highways.dot.gov/sites/fhwa.dot.gov/files/08rowcoordcert.pdf</t>
  </si>
  <si>
    <t>Project Inspection Fees</t>
  </si>
  <si>
    <t>CN003</t>
  </si>
  <si>
    <t xml:space="preserve">Costs associated with on-site inspections during and after construction to ensure compliance. </t>
  </si>
  <si>
    <t>Demolition and Removal</t>
  </si>
  <si>
    <t>CN004</t>
  </si>
  <si>
    <t>Costs for the destruction and removal of physical facilities or systems.</t>
  </si>
  <si>
    <t>Modified from https://www.directives.doe.gov/terms_definitions/demolition</t>
  </si>
  <si>
    <t>Normal/Ordinary Repair</t>
  </si>
  <si>
    <t>CN005</t>
  </si>
  <si>
    <t xml:space="preserve">Costs for repairs that do not prolong the life of an asset or increase its usefulness and are charged to expense as incurred. </t>
  </si>
  <si>
    <t>Rearrangement and reconversion costs</t>
  </si>
  <si>
    <t>CN006</t>
  </si>
  <si>
    <t>Costs incurred for ordinary and normal rearrangement and alteration of facilities or restoring or rehabilitating facilities to approximately the same condition existing immediately before the commencement of a Federal award(s).</t>
  </si>
  <si>
    <t>2 CFR 200.462</t>
  </si>
  <si>
    <t>New Construction</t>
  </si>
  <si>
    <t>CN007</t>
  </si>
  <si>
    <t>Costs associated with the engineering, procurement, fabrication, erection, installation, assembly, or demolition to create a new building, structure, or other real property asset; the addition, expansion, improvement, or replacement of an existing real property asset; or the relocation of a real property asset.</t>
  </si>
  <si>
    <t>Modified from 48 CFR § 2.101; DOE Financial Management Handbook, Chapter 10; and DOE G 413.3-21, Cost Estimating Guide]</t>
  </si>
  <si>
    <t>Refinancing</t>
  </si>
  <si>
    <t>CN008</t>
  </si>
  <si>
    <t xml:space="preserve">Costs associated with revising and replacing the terms of an existing credit agreement, usually as it relates to a loan or mortgage. </t>
  </si>
  <si>
    <t>Crafted from https://www.investopedia.com/terms/r/refinance.asp</t>
  </si>
  <si>
    <t>Major Renovations</t>
  </si>
  <si>
    <t>CN009</t>
  </si>
  <si>
    <t>Costs related to alterations and extensive construction made on existing buildings to improve or update facilities involving substantial alterations and/or structural changes in buildings.</t>
  </si>
  <si>
    <t>Minor Renovations/Alterations</t>
  </si>
  <si>
    <t>CN010</t>
  </si>
  <si>
    <t xml:space="preserve">Costs related to small-scale changes in a previously completed facilities project that will improve or update the facilities, including the extension of utility lines from points beyond the space in which the minor changes are undertaken but within the confines of the previously completed facility.  </t>
  </si>
  <si>
    <t>34 CFR 77.1</t>
  </si>
  <si>
    <t>Reconstruction</t>
  </si>
  <si>
    <t>CN011</t>
  </si>
  <si>
    <t>Costs related to substantial changes to a building’s structure or layout, requiring demolishing and rebuilding significant portions of the existing structure to create a new and improved space; undertaken when a building is severely damaged, structurally unsound, or when the existing structure no longer meets the functional requirements.</t>
  </si>
  <si>
    <t>Crafted and https://archives.hud.gov/offices/cpd/affordablehousing/lawsandregs/notices/07-08.pdf</t>
  </si>
  <si>
    <t>Restoration</t>
  </si>
  <si>
    <t>CN012</t>
  </si>
  <si>
    <t>Costs related to the limited and sensitive upgrading of mechanical, electrical, and plumbing systems and other code-required work to make properties functional, and allowing  for the depiction of a building at a particular time in its history by preserving materials, features, finishes, and spaces from its period of significance and removing those from other periods.</t>
  </si>
  <si>
    <t>Modified from https://www.nps.gov/orgs/1739/secretary-standards-treatment-historic-properties.htm</t>
  </si>
  <si>
    <t>Miscellaneous</t>
  </si>
  <si>
    <t>MC</t>
  </si>
  <si>
    <t xml:space="preserve">Costs related to irregular and non-recurring expenses that do not fit into defined categories. </t>
  </si>
  <si>
    <t>Crafted from 41 CFR § 302-16.2</t>
  </si>
  <si>
    <t>Award Termination</t>
  </si>
  <si>
    <t>MC001</t>
  </si>
  <si>
    <t>Costs associated with performing the activities necessary to end a grant award before its scheduled completion date.</t>
  </si>
  <si>
    <t>Award Closeout</t>
  </si>
  <si>
    <t>MC002</t>
  </si>
  <si>
    <t>Costs associated with performing the administrative and financial actions required at the end of the grant award period of performance to close out the grant award.</t>
  </si>
  <si>
    <t>Modified from 2 CFR 200.344</t>
  </si>
  <si>
    <t>Insurance</t>
  </si>
  <si>
    <t>MC003</t>
  </si>
  <si>
    <t>Costs for policies to assure reimbursement for losses sustained under specified conditions. Coverage may or may not involve the payment of premiums.</t>
  </si>
  <si>
    <t>Modified from Assistance Listing Catalog, 2023 edition)</t>
  </si>
  <si>
    <t>Project Planning</t>
  </si>
  <si>
    <t>MC004</t>
  </si>
  <si>
    <t>Costs associated with the preparation and planning of a project.</t>
  </si>
  <si>
    <t>Fundraising</t>
  </si>
  <si>
    <t>MC005</t>
  </si>
  <si>
    <t>Costs associated with performing activities necessary to raise funds for projects.</t>
  </si>
  <si>
    <t xml:space="preserve">Interest </t>
  </si>
  <si>
    <t>MC006</t>
  </si>
  <si>
    <t>Costs charged for the use of borrowed money.</t>
  </si>
  <si>
    <t>Modified from https://studentaid.gov/help-center/answers/article/what-is-interest</t>
  </si>
  <si>
    <t>Taxes</t>
  </si>
  <si>
    <t>MC007</t>
  </si>
  <si>
    <t>Costs covering required payments of money to governments that are used to provide public goods and services for the benefit of the community as a whole.</t>
  </si>
  <si>
    <t>Modified from https://apps.irs.gov/app/understandingTaxes/student/glossary.jsp#T</t>
  </si>
  <si>
    <t>MC008</t>
  </si>
  <si>
    <t>Costs associated with the dissemination of grant award activity and performance information through publications and printed materials.</t>
  </si>
  <si>
    <t>Food Commodities</t>
  </si>
  <si>
    <t>MC009</t>
  </si>
  <si>
    <t>Costs related to the purchase of food items for grant award projects.</t>
  </si>
  <si>
    <t>Bonding</t>
  </si>
  <si>
    <t>MC010</t>
  </si>
  <si>
    <t>Costs associated with obtaining assurance against financial loss to oneself or others because of an act or default of the recipient or subrecipient.</t>
  </si>
  <si>
    <t>2 CFR 200.427</t>
  </si>
  <si>
    <t>Postage</t>
  </si>
  <si>
    <t>MC011</t>
  </si>
  <si>
    <t>Costs associated with payment for delivery service that is affixed or imprinted to a mail piece.</t>
  </si>
  <si>
    <t>41 CFR Part 102-192.35</t>
  </si>
  <si>
    <t>MC012</t>
  </si>
  <si>
    <t>Costs associated with the wear and tear, deterioration, or obsolescence of assets.</t>
  </si>
  <si>
    <t>Modified from https://www.irs.gov/publications/p946</t>
  </si>
  <si>
    <t>Conferences</t>
  </si>
  <si>
    <t>CF</t>
  </si>
  <si>
    <t xml:space="preserve">Costs associated with the planning, administration, and attendance of an educational or instructional event that includes an organized exchange of information between presenters and audience. </t>
  </si>
  <si>
    <t>Crafted from 5 CFR 410.404</t>
  </si>
  <si>
    <t>Rental of Facilities</t>
  </si>
  <si>
    <t>CF001</t>
  </si>
  <si>
    <t>Costs associated with leasing space to conduct meetings, workshops, or conferences related to grant award activities.</t>
  </si>
  <si>
    <t>Modified from https://search.usa.gov/search?utf8=%E2%9C%93&amp;affiliate=grants.nih.gov&amp;query=Rental+of+Facilities</t>
  </si>
  <si>
    <t>Speakers’ Fees</t>
  </si>
  <si>
    <t>CF002</t>
  </si>
  <si>
    <t>Costs for payments made to individuals for speaking at conferences, workshops, or seminars.</t>
  </si>
  <si>
    <t>Costs of Meals and Refreshments</t>
  </si>
  <si>
    <t>CF003</t>
  </si>
  <si>
    <t>Costs associated with providing food and beverages during events.</t>
  </si>
  <si>
    <t>Local Transportation</t>
  </si>
  <si>
    <t>CF004</t>
  </si>
  <si>
    <t>Costs associated with providing transportation for conference attendees between events.</t>
  </si>
  <si>
    <t>A/V Equipment</t>
  </si>
  <si>
    <t>CF005</t>
  </si>
  <si>
    <t>Costs associated with the rental or purchase of audio/visual equipment necessary for conducting presentations or conferences.</t>
  </si>
  <si>
    <t>Conference Fees</t>
  </si>
  <si>
    <t>CF006</t>
  </si>
  <si>
    <t>Costs for registration fees for attending conferences or workshops that are directly related to the grant award.</t>
  </si>
  <si>
    <t>Modified from https://grants.nih.gov/grants/policy/nihgps/HTML5/section_7/7.9_allowability_of_costs_activities.htm?Highlight=allowable</t>
  </si>
  <si>
    <t>Incidentals</t>
  </si>
  <si>
    <t>CF007</t>
  </si>
  <si>
    <t>Costs associated with fees and tips for staff supporting the event.</t>
  </si>
  <si>
    <t>Modified from https://www.gsa.gov/travel/plan-a-trip/per-diem-rates/faqs#13</t>
  </si>
  <si>
    <t>Research Related Expenses</t>
  </si>
  <si>
    <t>RX</t>
  </si>
  <si>
    <t>Costs and expenses related to activities required to carry out basic, applied, and advanced research.</t>
  </si>
  <si>
    <t>Crafted from 2 CFR 1108.335</t>
  </si>
  <si>
    <t>Alcoholic Beverages</t>
  </si>
  <si>
    <t>RX001</t>
  </si>
  <si>
    <t>Costs associated with the purchase of any beverage in liquid form which contains not less than one-half of one percent of alcohol by volume and is intended for human consumption.</t>
  </si>
  <si>
    <t>27 U.S. Code § 214</t>
  </si>
  <si>
    <t>Alteration and Renovations</t>
  </si>
  <si>
    <t>RX002</t>
  </si>
  <si>
    <t>Costs for modifying, remodeling, improvement, expansion or repair of, or completion of shell space in an existing building (whether for storage or for human occupancy), necessary to make the building suitable for use for the purposes of a research project.</t>
  </si>
  <si>
    <t>Modified from https://grants.nih.gov/grants/policy/nihgps/HTML5/section_1/1.2_definition_of_terms.htm?</t>
  </si>
  <si>
    <t>Animals, Animal Welfare</t>
  </si>
  <si>
    <t>RX003</t>
  </si>
  <si>
    <t>Costs associated with the care and use of animals in research, including compliance with animal welfare regulations.</t>
  </si>
  <si>
    <t>Modified from https://olaw.nih.gov/policies-laws/21st-century-cures-act</t>
  </si>
  <si>
    <t>Audiovisual Activities</t>
  </si>
  <si>
    <t>RX004</t>
  </si>
  <si>
    <t>Costs related to the production and use of audiovisual materials for research dissemination.</t>
  </si>
  <si>
    <t>Modified from https://grants.nih.gov/grants/policy/nihgps/HTML5/section_7/7.9_allowability_of_costs_activities.htm?Highlight=audiovisual</t>
  </si>
  <si>
    <t>Books and Journals</t>
  </si>
  <si>
    <t>RX005</t>
  </si>
  <si>
    <t>Costs for purchasing books, journals, and other publications necessary for the research or project activities.</t>
  </si>
  <si>
    <t>Modified from https://search.usa.gov/search?utf8=%E2%9C%93&amp;affiliate=grants.nih.gov&amp;query=Books+and+Journals</t>
  </si>
  <si>
    <t>Building Acquisition</t>
  </si>
  <si>
    <t>RX006</t>
  </si>
  <si>
    <t>Costs associated with the purchase or lease of buildings or land for project purposes.</t>
  </si>
  <si>
    <t>Modified from https://www.acquisition.gov/far/2.101#:~:text=Acquisition%20means%20the%20acquiring%20by,strategy%20for%20managing%20the%20acquisition.</t>
  </si>
  <si>
    <t>Capital Expenditures</t>
  </si>
  <si>
    <t>RX007</t>
  </si>
  <si>
    <t>Costs to acquire capital assets or expenditures to make additions, improvements, modifications, replacements, rearrangements, reinstallations, renovations, or alterations to capital assets that materially increase their value or useful life.</t>
  </si>
  <si>
    <t>2 CFR Part 200.1</t>
  </si>
  <si>
    <t>Communications</t>
  </si>
  <si>
    <t>RX008</t>
  </si>
  <si>
    <t xml:space="preserve">Costs related to telephone, internet, and other communication services necessary for the conduct of research. </t>
  </si>
  <si>
    <t>Modified from https://grants.nih.gov/grants/policy/nihgps/HTML5/section_7/7.9_allowability_of_costs_activities.htm?Highlight=communications</t>
  </si>
  <si>
    <t>Consortium Agreements</t>
  </si>
  <si>
    <t>RX009</t>
  </si>
  <si>
    <t xml:space="preserve">Costs for establishing agreements in which the recipient collaborates with one or more other organizations in carrying out the research. </t>
  </si>
  <si>
    <t>Modified from https://grants.nih.gov/grants/policy/nihgps/HTML5/section_15/15.1_general.htm</t>
  </si>
  <si>
    <t>Customs and Import Duties</t>
  </si>
  <si>
    <t>RX010</t>
  </si>
  <si>
    <t xml:space="preserve">Costs for taxes and tariffs imposed on goods when transported across international borders. </t>
  </si>
  <si>
    <t>Modified from https://www.cbp.gov/travel/international-visitors/know-before-you-visit/customs-duty-information</t>
  </si>
  <si>
    <t>Donor Costs</t>
  </si>
  <si>
    <t>RX011</t>
  </si>
  <si>
    <t>Costs related to the recruitment, screening, and compensation of donors in research studies,</t>
  </si>
  <si>
    <t>Modified from https://grants.nih.gov/grants/policy/nihgps/index.htm</t>
  </si>
  <si>
    <t>Drugs</t>
  </si>
  <si>
    <t>RX012</t>
  </si>
  <si>
    <t>Costs for obtaining substances used in research that are intended for use in the diagnosis, cure, mitigation, treatment, or prevention of disease.</t>
  </si>
  <si>
    <t>Modified from https://www.fda.gov/drugs/drug-approvals-and-databases/drugsfda-glossary-terms#drug</t>
  </si>
  <si>
    <t>RX013</t>
  </si>
  <si>
    <t>Cost for obtaining tangible personal property (including information technology systems) having a useful life of more than one year.</t>
  </si>
  <si>
    <t>Modified from https://grants.nih.gov/grants/policy/nihgps/HTML5/section_1/1.2_definition_of_terms.htm?Highlight=equipment</t>
  </si>
  <si>
    <t>Hazardous Waste Disposal</t>
  </si>
  <si>
    <t>RX014</t>
  </si>
  <si>
    <t xml:space="preserve">Costs associated with the safe and compliant disposal of hazardous waste generated during research activities. </t>
  </si>
  <si>
    <t>Modified from https://www.epa.gov/hw/household-hazardous-waste-hhw</t>
  </si>
  <si>
    <t>Honoraria</t>
  </si>
  <si>
    <t>RX015</t>
  </si>
  <si>
    <t>Costs for payments given in support of professional services for the purpose of conferring distinction or to symbolize respect, esteem, or admiration for which fees are not legally or traditionally required.</t>
  </si>
  <si>
    <t>Modified from https://grants.nih.gov/grants/policy/nihgps/HTML5/section_1/1.2_definition_of_terms.htm?Highlight=honoraria</t>
  </si>
  <si>
    <t>Human Subject Expenses</t>
  </si>
  <si>
    <t>RX016</t>
  </si>
  <si>
    <t>Costs associated with the recruitment, participation, and compensation of human subjects in research studies. </t>
  </si>
  <si>
    <t>Modified from https://grants.nih.gov/policy-and-compliance/policy-topics/human-subjects/research; https://www.ecfr.gov/current/title-45/subtitle-A/subchapter-A/part-46</t>
  </si>
  <si>
    <t xml:space="preserve">Incentive Costs </t>
  </si>
  <si>
    <t>RX017</t>
  </si>
  <si>
    <t xml:space="preserve">Costs incurred to motivate and encourage participation in research studies that are reasonable and necessary for the conduct of the research. </t>
  </si>
  <si>
    <t>Modified from https://grants.nih.gov/grants/policy/nihgps/HTML5/section_7/7.9_allowability_of_costs_activities.htm?Highlight=incentive#Incentive_Costs</t>
  </si>
  <si>
    <t>Institutional Animal Care and Use Committee (IACUC)</t>
  </si>
  <si>
    <t>RX018</t>
  </si>
  <si>
    <t>Costs associated with the operation of an IACUC, which oversees and evaluates all aspects of an institution's animal care and use program. These costs are necessary for compliance with federal regulations on animal research.</t>
  </si>
  <si>
    <t>Modified from https://new.nsf.gov/policies/pappg/24-1/ch-2-proposal-preparation#ch2E4</t>
  </si>
  <si>
    <t>Institutional Review Board (IRB) costs</t>
  </si>
  <si>
    <t>RX019</t>
  </si>
  <si>
    <t>Costs related to the operation of an IRB, which reviews and approves research involving human subjects to ensure ethical standards are met.</t>
  </si>
  <si>
    <t xml:space="preserve">Modified from https://www.hhs.gov/ohrp/education-and-outreach/human-research-protection-training/index.html </t>
  </si>
  <si>
    <t>Intellectual Property</t>
  </si>
  <si>
    <t>RX020</t>
  </si>
  <si>
    <t>Costs related to securing patents and copyrights for inventions and discoveries made during research.</t>
  </si>
  <si>
    <t>Modified from 2 CFR 200.448</t>
  </si>
  <si>
    <t xml:space="preserve">Laboratory Directed Research and Development </t>
  </si>
  <si>
    <t>RX021</t>
  </si>
  <si>
    <t xml:space="preserve">Costs associated with research and development activities conducted at federal laboratories that are directed by the laboratory itself, rather than by external sponsors. </t>
  </si>
  <si>
    <t>Modified from https://science.osti.gov/lp/Laboratory-Directed-Research-and-Development/Frequently-Asked-Questions</t>
  </si>
  <si>
    <t>Legal Services</t>
  </si>
  <si>
    <t>RX022</t>
  </si>
  <si>
    <t>Costs incurred for advice, counsel, or assistance involving law-related matters necessary for the administration of research activities.</t>
  </si>
  <si>
    <t>Library Services</t>
  </si>
  <si>
    <t>RX023</t>
  </si>
  <si>
    <t>Costs associated with accessing and utilizing library resources for research.</t>
  </si>
  <si>
    <t>Modified from https://grants.nih.gov/grants/policy/nihgps/HTML5/search.htm?q=Library%20services</t>
  </si>
  <si>
    <t>Meals</t>
  </si>
  <si>
    <t>RX024</t>
  </si>
  <si>
    <t xml:space="preserve">Costs for meals consumed as part of a conference or meeting that is directly related to the objectives of the research. </t>
  </si>
  <si>
    <t>Modified from https://www.gsa.gov/travel/plan-book/per-diem-rates</t>
  </si>
  <si>
    <t>Medical liability insurance</t>
  </si>
  <si>
    <t>RX025</t>
  </si>
  <si>
    <t xml:space="preserve">Insurance costs required to cover liabilities arising from medical research or clinical activities. </t>
  </si>
  <si>
    <t>Modified from https://grants.nih.gov/grants/policy/nihgps/HTML5/section_19/19.2_definitions.htm</t>
  </si>
  <si>
    <t>Participant Support Costs</t>
  </si>
  <si>
    <t>RX026</t>
  </si>
  <si>
    <t>Direct costs for items such as stipends, travel, and subsistence allowances for participants in conferences or training activities.</t>
  </si>
  <si>
    <t>Modified from https://grants.nih.gov/grants/policy/nihgps/HTML5/section_1/1.2_definition_of_terms.htm</t>
  </si>
  <si>
    <t>Profit or Fee</t>
  </si>
  <si>
    <t>RX027</t>
  </si>
  <si>
    <t>An amount paid to an organization providing goods or services consistent with normal commercial practice</t>
  </si>
  <si>
    <t>Modified from https://grants.nih.gov/grants/policy/nihgps/HTML5/section_1/1.2_definition_of_terms.htm?#fee</t>
  </si>
  <si>
    <t>Registration Fees</t>
  </si>
  <si>
    <t>RX028</t>
  </si>
  <si>
    <t>Costs for attendance at conferences, workshops, or training sessions that are necessary to perform the research.</t>
  </si>
  <si>
    <t>Crafted from https://grants.nih.gov/grants/policy/nihgps/HTML5/section_19/19.2_definitions.htm and
https://new.nsf.gov/policies/pappg</t>
  </si>
  <si>
    <t xml:space="preserve">Research Patient Care Costs </t>
  </si>
  <si>
    <t>RX029</t>
  </si>
  <si>
    <t xml:space="preserve">Costs for the care of patients participating in research studies. </t>
  </si>
  <si>
    <t>Stipends</t>
  </si>
  <si>
    <t>RX030</t>
  </si>
  <si>
    <t>Fixed sums of money paid to individuals involved in research projects to support their living expenses and research-related costs.</t>
  </si>
  <si>
    <t>Modified from https://grants.nih.gov/grants/policy/nihgps/html5/section_11/11.2.10_supplementation_of_stipends__compensation__and_other_income.htm</t>
  </si>
  <si>
    <t>Supplies</t>
  </si>
  <si>
    <t>RX031</t>
  </si>
  <si>
    <t xml:space="preserve">Costs for consumable items used in the conduct of and directly related to the research </t>
  </si>
  <si>
    <t>Trailers and Modular Units</t>
  </si>
  <si>
    <t>RX032</t>
  </si>
  <si>
    <t>Costs for the acquisition, installation, and maintenance of portable structures, trailers and modular units used for research purposes.</t>
  </si>
  <si>
    <t>Trainee Costs, Training Related Expenses</t>
  </si>
  <si>
    <t>RX033</t>
  </si>
  <si>
    <t>Costs associated with training programs, including tuition, fees, books, and travel for trainees.</t>
  </si>
  <si>
    <t>Modified from https://researchtraining.nih.gov/</t>
  </si>
  <si>
    <t>Travel – Research Patients</t>
  </si>
  <si>
    <t>RX034</t>
  </si>
  <si>
    <t>Costs for travel for inpatient and outpatient subjects, volunteers, or donors participating in a research protocol.</t>
  </si>
  <si>
    <t>Modified from https://grants.nih.gov/grants/policy/nihgps/html5/section_19/19.2_definitions.htm?Highlight=Travel%20-%20Research%20Patients</t>
  </si>
  <si>
    <t>Value Added Tax</t>
  </si>
  <si>
    <t>RX035</t>
  </si>
  <si>
    <t xml:space="preserve">Costs for foreign taxes on the value added to goods and services at each stage of production or distribution. </t>
  </si>
  <si>
    <t>Modified from 2 CFR 200.470</t>
  </si>
  <si>
    <t>Administrative Expenses</t>
  </si>
  <si>
    <t>AD</t>
  </si>
  <si>
    <t>AD001</t>
  </si>
  <si>
    <t>Costs for performing general administrative and coordination functions, including, but not limited to, accounting, procurement, personnel management and other activities necessary for general administration of grant award projects.</t>
  </si>
  <si>
    <t>Crafted from 20 CFR § 641.856</t>
  </si>
  <si>
    <t>Program Related Supplies</t>
  </si>
  <si>
    <t>PR</t>
  </si>
  <si>
    <t>PR001</t>
  </si>
  <si>
    <t xml:space="preserve">Costs for general purpose materials other than equipment. </t>
  </si>
  <si>
    <t>Program Management Expenses</t>
  </si>
  <si>
    <t>PM</t>
  </si>
  <si>
    <t>PM001</t>
  </si>
  <si>
    <t>Costs associated with overseeing activities for one or more grant awards to ensure the accomplishment of project and program mission, goals, and objectives.</t>
  </si>
  <si>
    <t>Indirect Costs</t>
  </si>
  <si>
    <t>IC</t>
  </si>
  <si>
    <t>IC001</t>
  </si>
  <si>
    <t>Costs that are shared across multiple projects or goals and can't be easily assigned to just one project or goal.</t>
  </si>
  <si>
    <t>Other</t>
  </si>
  <si>
    <t>ZZ</t>
  </si>
  <si>
    <t>ZZ999</t>
  </si>
  <si>
    <t>Costs that do not fit into predefined uses of assistance.</t>
  </si>
  <si>
    <t>Assistance Types</t>
  </si>
  <si>
    <t>This tab provides the domain values for Assistance Types</t>
  </si>
  <si>
    <r>
      <rPr>
        <b/>
        <sz val="12"/>
        <color rgb="FF000000"/>
        <rFont val="Calibri"/>
        <family val="2"/>
        <scheme val="minor"/>
      </rPr>
      <t>AssistanceTypeName</t>
    </r>
  </si>
  <si>
    <t>Financial</t>
  </si>
  <si>
    <t>Grant</t>
  </si>
  <si>
    <t>F001</t>
  </si>
  <si>
    <r>
      <t xml:space="preserve">A legal instrument of financial assistance between a Federal awarding agency or pass-through entity and a non-Federal entity that, consistent with 31 U.S.C. §§ 6302, 6304:
(1) Is used to enter into a relationship the principal purpose of which is to transfer anything of value from the Federal awarding agency or pass-through entity to the non-Federal entity to carry out a public purpose authorized by a law of the United States (see 31 U.S.C. § 6101(3)); and not to acquire property or services for the Federal awarding agency or pass-through entity's direct benefit or use;
(2) Is distinguished from a cooperative agreement in that it does not provide for substantial involvement between the Federal awarding agency or pass-through entity and the non-Federal entity in carrying out the activity contemplated by the Federal award.
(3) Does not include an agreement that provides only:
  (i) Direct United States Government cash assistance to an individual;
  (ii) A subsidy;
  (ii) A loan;
  (iv) A loan guarantee; or
  (v) Insurance.
</t>
    </r>
    <r>
      <rPr>
        <b/>
        <sz val="11"/>
        <color rgb="FF000000"/>
        <rFont val="Calibri"/>
        <family val="2"/>
        <scheme val="minor"/>
      </rPr>
      <t>(Source: 2 CFR 200.1, definition of 'Grant agreement')</t>
    </r>
  </si>
  <si>
    <t xml:space="preserve">Cooperative Agreement </t>
  </si>
  <si>
    <t>F002</t>
  </si>
  <si>
    <r>
      <t xml:space="preserve">A legal instrument of financial assistance between a Federal awarding agency or pass-through entity and a non-Federal entity that, consistent with 31 U.S.C. 6302- 6305: 
(1) Is used to enter into a relationship the principal purpose of which is to transfer anything of value from the Federal awarding agency or pass-through entity to the non-Federal entity to carry out a public purpose authorized by a law of the United States (see 31 U.S.C. 6101(3)); and not to acquire property or services for the Federal Government or pass-through entity's direct benefit or use; 
(2) Is distinguished from a grant in that it provides for substantial involvement between the Federal awarding agency or pass-through entity and the non-Federal entity in carrying out the activity contemplated by the Federal award. 
(3) The term does not include: 
 (i) A cooperative research and development agreement as defined in 15 U.S.C. 3710a; or 
 (ii) An agreement that provides only: 
   (A) Direct United States Government cash assistance to an individual; 
   (B) A subsidy; 
   (C) A loan; 
   (D) A loan guarantee; or 
   (E) Insurance.
</t>
    </r>
    <r>
      <rPr>
        <b/>
        <sz val="11"/>
        <rFont val="Calibri"/>
        <family val="2"/>
        <scheme val="minor"/>
      </rPr>
      <t>(Source: 2 CFR 200.1, definition of 'Cooperative agreement')</t>
    </r>
  </si>
  <si>
    <t>Direct Loan</t>
  </si>
  <si>
    <t>F003</t>
  </si>
  <si>
    <r>
      <t xml:space="preserve">The term “direct loan” means a disbursement of funds by the Federal Government to a non-Federal borrower under a contract that requires the repayment of such funds with or without interest. The term includes the purchase of, or participation in, a loan made by another lender and financing arrangements that defer payment for more than 90 days, including the sale of a Federal Government asset on credit terms. The term does not include the acquisition of a federally guaranteed loan in satisfaction of default claims or the price support loans of the Commodity Credit Corporation.
</t>
    </r>
    <r>
      <rPr>
        <b/>
        <sz val="11"/>
        <rFont val="Calibri"/>
        <family val="2"/>
        <scheme val="minor"/>
      </rPr>
      <t>(Source: 2 CFR 200.1, definition of ‘loan’)</t>
    </r>
  </si>
  <si>
    <t>Loan Guarantee</t>
  </si>
  <si>
    <t>F004</t>
  </si>
  <si>
    <r>
      <t xml:space="preserve">The term “loan guarantee” means any Federal Government guarantee, insurance, or other pledge with respect to the payment of all or a part of the principal or interest on any debt obligation of a non-Federal borrower to a non-Federal lender, but does not include the insurance of deposits, shares, or other withdrawable accounts in financial institutions.
</t>
    </r>
    <r>
      <rPr>
        <b/>
        <sz val="11"/>
        <rFont val="Calibri"/>
        <family val="2"/>
        <scheme val="minor"/>
      </rPr>
      <t>(Source: 2 CFR 200.1, definition of ‘loan’)</t>
    </r>
  </si>
  <si>
    <t>Indemnity/Insurance (non-loan)</t>
  </si>
  <si>
    <t>F005</t>
  </si>
  <si>
    <r>
      <rPr>
        <sz val="11"/>
        <color rgb="FF000000"/>
        <rFont val="Calibri"/>
        <family val="2"/>
        <scheme val="minor"/>
      </rPr>
      <t xml:space="preserve">Financial assistance provided to assure reimbursement for losses sustained under specified conditions. Coverage may be provided directly by the Federal government or through private carriers and may or may not involve the payment of premiums. Does not include Indemnity or insurance in a loan guarantee context, which should be captured using the 'Loan Guarantee' type.
</t>
    </r>
    <r>
      <rPr>
        <b/>
        <sz val="11"/>
        <color rgb="FF000000"/>
        <rFont val="Calibri"/>
        <family val="2"/>
        <scheme val="minor"/>
      </rPr>
      <t>(Source: adapted from Assistance Listing Catalog, 2023 edition)</t>
    </r>
  </si>
  <si>
    <t>Direct Payment for Specified Use</t>
  </si>
  <si>
    <t>F006</t>
  </si>
  <si>
    <r>
      <t xml:space="preserve">Financial assistance from the Federal government provided directly to individuals, private firms, and other private institutions to encourage or subsidize a particular activity by conditioning the receipt of the assistance on a particular performance by the recipient. This does not include solicited contracts for the procurement of goods and services for the Federal government, which are not a form of federal assistance.
</t>
    </r>
    <r>
      <rPr>
        <b/>
        <sz val="11"/>
        <rFont val="Calibri"/>
        <family val="2"/>
        <scheme val="minor"/>
      </rPr>
      <t>(Source: adapted from Assistance Listing Catalog, 2023 edition)</t>
    </r>
  </si>
  <si>
    <t>Direct Payment with Unrestricted Use</t>
  </si>
  <si>
    <t>F007</t>
  </si>
  <si>
    <r>
      <t xml:space="preserve">Financial assistance from the Federal government provided directly to beneficiaries who satisfy Federal eligibility requirements with no restrictions being imposed on the recipient as to how the money is spent. Included are payments under retirement, pension, and compensatory programs (excluding compensatory programs that use Loan Guarantees or Indemnity/Insurance, which should be captured using one of those types). 
</t>
    </r>
    <r>
      <rPr>
        <b/>
        <sz val="11"/>
        <rFont val="Calibri"/>
        <family val="2"/>
        <scheme val="minor"/>
      </rPr>
      <t>(Source: adapted from Assistance Listing Catalog, 2023 edition)</t>
    </r>
  </si>
  <si>
    <t>Asset Forfeiture/Equitable Sharing</t>
  </si>
  <si>
    <t>F008</t>
  </si>
  <si>
    <r>
      <t xml:space="preserve">Federally authorized payments to eligible state and local law enforcement agencies that participated in a federal investigation resulting in federal forfeiture, in an amount bearing a reasonable relationship to the degree of participation of the state or local agency in the total law enforcement effort resulting in the forfeiture and which will serve to encourage further cooperation between the recipient state or local agency and federal law enforcement agencies. The funds must be used for law enforcement purposes pursuant to Federal policy. 
</t>
    </r>
    <r>
      <rPr>
        <b/>
        <sz val="11"/>
        <rFont val="Calibri"/>
        <family val="2"/>
        <scheme val="minor"/>
      </rPr>
      <t>(Source: adapted from 31 USC 9705(a)(1)(G) and (b)(4); 21 USC 881(e)(1)(A) &amp; 3; 18 USC 981(e)(2); 19 USC 1616a; Guide to Equitable Sharing for State, Local, and Tribal Law Enforcement Agencies March 2024 (https://home.treasury.gov/system/files/246/2024-Justice-Treasury-Joint-EQS-Guide-final-equitable-sharing.pdf))</t>
    </r>
  </si>
  <si>
    <t>Sale, Exchange, or Donation of Property and Goods</t>
  </si>
  <si>
    <t>F009</t>
  </si>
  <si>
    <r>
      <rPr>
        <sz val="11"/>
        <color rgb="FF000000"/>
        <rFont val="Calibri"/>
        <family val="2"/>
        <scheme val="minor"/>
      </rPr>
      <t xml:space="preserve">Assistance listings which provide for the sale, exchange, or donation of Federal real property, personal property, commodities, and other goods including land, buildings, equipment, food and drugs. This does not include the loan of, use of, or access to Federal facilities or property, which should be captured using the 'Use of Property, Facilities, and Equipment' type. 
</t>
    </r>
    <r>
      <rPr>
        <b/>
        <sz val="11"/>
        <color rgb="FF000000"/>
        <rFont val="Calibri"/>
        <family val="2"/>
        <scheme val="minor"/>
      </rPr>
      <t>(Source: adapted from Assistance Listing Catalog, 2023 edition)</t>
    </r>
  </si>
  <si>
    <t>Other Financial Assistance</t>
  </si>
  <si>
    <t>F010</t>
  </si>
  <si>
    <r>
      <t xml:space="preserve">Any federal financial assistance that is not otherwise captured by the other enumerated federal financial assistance types.
</t>
    </r>
    <r>
      <rPr>
        <b/>
        <sz val="11"/>
        <rFont val="Calibri"/>
        <family val="2"/>
        <scheme val="minor"/>
      </rPr>
      <t>(Source: adapted from USAspending.gov 'other reimbursable, contingent, intangible, or indirect financial assistance' Assistance Type)</t>
    </r>
  </si>
  <si>
    <t>Non-Financial</t>
  </si>
  <si>
    <t>Use of Property, Facilities, and Equipment</t>
  </si>
  <si>
    <t>N001</t>
  </si>
  <si>
    <r>
      <t xml:space="preserve">Assistance listings which provide for the loan of, use of, or access to Federal facilities or property wherein the federally owned facilities or property do not remain in the possession of the recipient of the assistance. 
</t>
    </r>
    <r>
      <rPr>
        <b/>
        <sz val="11"/>
        <rFont val="Calibri"/>
        <family val="2"/>
        <scheme val="minor"/>
      </rPr>
      <t>(Source: Assistance Listing Catalog, 2023 edition)</t>
    </r>
  </si>
  <si>
    <t>Provision of Specialized Services</t>
  </si>
  <si>
    <t>N002</t>
  </si>
  <si>
    <r>
      <t xml:space="preserve">Assistance listings that provide Federal personnel directly to perform certain tasks for the benefit of communities or individuals. These services may be performed in conjunction with nonfederal personnel, but they involve more than consultation, advice, or counseling. 
</t>
    </r>
    <r>
      <rPr>
        <b/>
        <sz val="11"/>
        <rFont val="Calibri"/>
        <family val="2"/>
        <scheme val="minor"/>
      </rPr>
      <t>(Source: Assistance Listing Catalog, 2023 edition)</t>
    </r>
  </si>
  <si>
    <t>Advisory Services</t>
  </si>
  <si>
    <t>N003</t>
  </si>
  <si>
    <r>
      <t xml:space="preserve">Assistance listings which provide Federal specialists to consult, advise, or counsel communities or individuals to include conferences, workshops, or personal contacts. This may involve the use of published information, but only in a secondary capacity.
</t>
    </r>
    <r>
      <rPr>
        <b/>
        <sz val="11"/>
        <rFont val="Calibri"/>
        <family val="2"/>
        <scheme val="minor"/>
      </rPr>
      <t>(Source: Assistance Listing Catalog, 2023 edition)</t>
    </r>
  </si>
  <si>
    <t>Dissemination of Technical Information</t>
  </si>
  <si>
    <t>N004</t>
  </si>
  <si>
    <r>
      <t xml:space="preserve">Assistance listings that provide for the publication and distribution of information or data of a specialized or technical nature frequently through clearinghouses or libraries. This does not include conventional public information services designed for general public consumption, which are not a form of federal assistance.
</t>
    </r>
    <r>
      <rPr>
        <b/>
        <sz val="11"/>
        <rFont val="Calibri"/>
        <family val="2"/>
        <scheme val="minor"/>
      </rPr>
      <t>(Source: adapted from Assistance Listing Catalog, 2023 edition)</t>
    </r>
  </si>
  <si>
    <t>Training</t>
  </si>
  <si>
    <t>N005</t>
  </si>
  <si>
    <r>
      <t xml:space="preserve">Assistance listings that provide instructional activities conducted directly by a Federal agency for individuals not employed by the Federal government. 
</t>
    </r>
    <r>
      <rPr>
        <b/>
        <sz val="11"/>
        <rFont val="Calibri"/>
        <family val="2"/>
        <scheme val="minor"/>
      </rPr>
      <t>(Source: Assistance Listing Catalog, 2023 edition)</t>
    </r>
  </si>
  <si>
    <t>Investigation of Complaints</t>
  </si>
  <si>
    <t>N006</t>
  </si>
  <si>
    <r>
      <t xml:space="preserve">Federal administrative agency activities that are initiated in response to requests, either formal or informal, to examine or investigate claims of violations of Federal statutes, policies, or procedure. The origination of such claims must come from outside the federal government. 
</t>
    </r>
    <r>
      <rPr>
        <b/>
        <sz val="11"/>
        <rFont val="Calibri"/>
        <family val="2"/>
        <scheme val="minor"/>
      </rPr>
      <t>(Source: Assistance Listing Catalog, 2023 edition)</t>
    </r>
  </si>
  <si>
    <t>Other Non-Financial Assistance</t>
  </si>
  <si>
    <t>N007</t>
  </si>
  <si>
    <r>
      <t xml:space="preserve">Any federal non-financial assistance that is not otherwise captured by the other enumerated federal non-financial assistance types.
</t>
    </r>
    <r>
      <rPr>
        <b/>
        <sz val="11"/>
        <rFont val="Calibri"/>
        <family val="2"/>
        <scheme val="minor"/>
      </rPr>
      <t>(Source: adapted from 'Other Financial Assistance' definition)</t>
    </r>
  </si>
  <si>
    <t>Assistance Attributes</t>
  </si>
  <si>
    <t>This tab provides the domain values for Assistance Attributes</t>
  </si>
  <si>
    <t>Assistance Attributes for Award Recipients</t>
  </si>
  <si>
    <t>This section provides the domain values, codes and definitions for award recipients.</t>
  </si>
  <si>
    <t>Assistance Attributes for Award Amounts</t>
  </si>
  <si>
    <t>This section provides the domain values, codes and definitions for award amounts.</t>
  </si>
  <si>
    <t>R01</t>
  </si>
  <si>
    <t/>
  </si>
  <si>
    <t>R02</t>
  </si>
  <si>
    <t>R03</t>
  </si>
  <si>
    <t>R04</t>
  </si>
  <si>
    <t>Discretionary Award Amount Selection</t>
  </si>
  <si>
    <t>A01</t>
  </si>
  <si>
    <t>Process in which the Federal agency, in keeping with specific statutory authority that enables the agency to exercise judgment (“discretion”), selects the amount of Federal funding awarded through a competitive process or based on merit of proposals. A discretionary award amount may be selected on a non-competitive basis, as appropriate.
(Source: adapted from 2 CFR 200.1, definition of 'discretionary award')</t>
  </si>
  <si>
    <t>Formula Award Amount Selection</t>
  </si>
  <si>
    <t>A02</t>
  </si>
  <si>
    <r>
      <rPr>
        <sz val="12"/>
        <color rgb="FF000000"/>
        <rFont val="Calibri"/>
        <family val="2"/>
        <scheme val="minor"/>
      </rPr>
      <t xml:space="preserve">Amount awarded is based on statutory authority and statistical criteria for specific types of work and mission requirements. The Federal award ceiling amount and other thresholds or parameters are determined through application of a statutory or regulatory formula. Both discretionary and non-discretionary awards may involve formula-based funding to governmental entities.  
</t>
    </r>
    <r>
      <rPr>
        <b/>
        <sz val="12"/>
        <color rgb="FF000000"/>
        <rFont val="Calibri"/>
        <family val="2"/>
        <scheme val="minor"/>
      </rPr>
      <t>(Source: FIBF GRM V2.0 'Award Type Values' tab)</t>
    </r>
  </si>
  <si>
    <t>Mandatory Award Amount Selection</t>
  </si>
  <si>
    <t>A03</t>
  </si>
  <si>
    <r>
      <rPr>
        <sz val="12"/>
        <color rgb="FF000000"/>
        <rFont val="Calibri"/>
        <family val="2"/>
        <scheme val="minor"/>
      </rPr>
      <t xml:space="preserve">Awarded to eligible applicants based on the conditions defined in the authorizing statute other than for a statutorily-defined formula.
</t>
    </r>
    <r>
      <rPr>
        <b/>
        <sz val="12"/>
        <color rgb="FF000000"/>
        <rFont val="Calibri"/>
        <family val="2"/>
        <scheme val="minor"/>
      </rPr>
      <t>(Source: FIBF GRM V2.0 'Award Type Values' tab)</t>
    </r>
  </si>
  <si>
    <t>Fixed Award Amount Selection</t>
  </si>
  <si>
    <t>A04</t>
  </si>
  <si>
    <r>
      <rPr>
        <sz val="12"/>
        <color rgb="FF000000"/>
        <rFont val="Calibri"/>
        <family val="2"/>
        <scheme val="minor"/>
      </rPr>
      <t xml:space="preserve">Fixed amount award is a type of grant or cooperative agreement pursuant to which the Federal agency or pass-through entity provides a specific amount of funding without regard to actual costs incurred under the Federal award. This type of Federal award reduces some of the administrative burden and record-keeping requirements for both the recipient or subrecipient and the Federal agency or pass-through entity. Accountability is based primarily on performance and results. See §§ 200.102(c), 200.201(b), and 200.333. 
</t>
    </r>
    <r>
      <rPr>
        <b/>
        <sz val="12"/>
        <color rgb="FF000000"/>
        <rFont val="Calibri"/>
        <family val="2"/>
        <scheme val="minor"/>
      </rPr>
      <t>(Source: 2 CFR 200.1 definition of 'fixed amount award')</t>
    </r>
  </si>
  <si>
    <t>Education</t>
  </si>
  <si>
    <t>Unemployment</t>
  </si>
  <si>
    <t>Entity Types</t>
  </si>
  <si>
    <t>This tab provides the domain values for Entity Types</t>
  </si>
  <si>
    <t>This section provides a summarized list of the Entity Types (domain values) available for agencies to select from. Note that this is meant to be for readability purposes only.</t>
  </si>
  <si>
    <t>SDE Crosswalk and Definitions</t>
  </si>
  <si>
    <t>This section provides a comprehensive breakdown of the Entity Types (domain values) noted in the summarized list above and their relationship to the (SDE) Data Element List. This section also provides definitions for each of these types (domain values) and the source for these definitions.</t>
  </si>
  <si>
    <t>Entity Type
Domain Value Name and Code</t>
  </si>
  <si>
    <t>Indication of whether the Domain Value is part of the picklist for an Eligible Award Applicant, Beneficiary, or Both</t>
  </si>
  <si>
    <t>Level 3</t>
  </si>
  <si>
    <t>ET10000 - Unrestricted/Undetermined</t>
  </si>
  <si>
    <t>ET11000 - Unrestricted</t>
  </si>
  <si>
    <t>ET11010 - Unrestricted by Entity Type</t>
  </si>
  <si>
    <t>Award Applicant and Beneficiary</t>
  </si>
  <si>
    <t>ET11020 - Unrestricted by Individual Type</t>
  </si>
  <si>
    <t>ET12000 - Specific Restrictions Determined at NOFO Level</t>
  </si>
  <si>
    <t>ET12010 - Specific Restrictions Determined at NOFO Level</t>
  </si>
  <si>
    <t>Beneficiary</t>
  </si>
  <si>
    <t>ET20000 - U.S. Governmental Entities</t>
  </si>
  <si>
    <t>ET21000 - U.S. Federal Government</t>
  </si>
  <si>
    <t>ET21010 - U.S. Federal Government</t>
  </si>
  <si>
    <t>ET22000 - U.S. State and Territorial Governments</t>
  </si>
  <si>
    <t>ET22010 - U.S. State Government (including the District of Columbia)</t>
  </si>
  <si>
    <t>ET22020 - U.S. Territory (or Possession) Government (including freely-associated states)</t>
  </si>
  <si>
    <t>ET22030 - Department or Agency of a U.S. State Government</t>
  </si>
  <si>
    <t>ET22040 - Department or Agency of a U.S. Territorial Government</t>
  </si>
  <si>
    <t>ET22050 - Interstate Organization</t>
  </si>
  <si>
    <t>ET23000 - Indian/Native American Tribal Governments</t>
  </si>
  <si>
    <t>ET23010 - Federally Recognized Indian/Native American/Alaska Native Tribal Government</t>
  </si>
  <si>
    <t>ET23020 - Indian/Native American/Alaska Native Tribal Government (Other than Federally Recognized)</t>
  </si>
  <si>
    <t>ET23030 - Tribally Designated Housing Authority</t>
  </si>
  <si>
    <t>ET24000 - Local Governments (includes local government within territories)</t>
  </si>
  <si>
    <t>ET24010 - Municipality or Township government (inclusive of cities, towns, boroughs (except in Alaska), and villages)</t>
  </si>
  <si>
    <t>ET24020 - County Government (inclusive of boroughs in Alaska, parishes and other governmental entities with geographic regional control and authority)</t>
  </si>
  <si>
    <t>ET24030 - School District Government</t>
  </si>
  <si>
    <t>ET24040 - School District</t>
  </si>
  <si>
    <t>ET24050 - Other Local Government Consortium, Regional Organization (Intrastate), or Other Local Government Combination</t>
  </si>
  <si>
    <t>ET25000 - Special District Governments</t>
  </si>
  <si>
    <t>ET25010 - Public Housing Authority</t>
  </si>
  <si>
    <t>ET25020 - Planning Commission</t>
  </si>
  <si>
    <t>ET25030 - Airport Authority</t>
  </si>
  <si>
    <t>ET25040 - Port Authority</t>
  </si>
  <si>
    <t>ET25050 - Transit Authority</t>
  </si>
  <si>
    <t>ET25060 - Water Delivery Authority</t>
  </si>
  <si>
    <t>ET25070 - Other Special District Government</t>
  </si>
  <si>
    <t>ET26000 - Courts (Other than Federal)</t>
  </si>
  <si>
    <t>ET26010 - Local</t>
  </si>
  <si>
    <t>ET26020 - State</t>
  </si>
  <si>
    <t>ET26030 - Territorial</t>
  </si>
  <si>
    <t>ET26040 - Tribal</t>
  </si>
  <si>
    <t>ET30000 - Foreign Entities and International Organizations</t>
  </si>
  <si>
    <t>ET31000 - Foreign Government</t>
  </si>
  <si>
    <t>ET31010 - Foreign Government</t>
  </si>
  <si>
    <t>ET32000 - Foreign Non-Government Entity</t>
  </si>
  <si>
    <r>
      <rPr>
        <sz val="12"/>
        <color rgb="FF000000"/>
        <rFont val="Calibri"/>
        <family val="2"/>
        <scheme val="minor"/>
      </rPr>
      <t>ET32010 - Foreign Non-Government Nonprofit  Organization</t>
    </r>
  </si>
  <si>
    <r>
      <rPr>
        <sz val="12"/>
        <color rgb="FF000000"/>
        <rFont val="Calibri"/>
        <family val="2"/>
        <scheme val="minor"/>
      </rPr>
      <t>ET32020 - Foreign Non-Government Not-for-Profit Organization</t>
    </r>
  </si>
  <si>
    <r>
      <rPr>
        <sz val="12"/>
        <color rgb="FF000000"/>
        <rFont val="Calibri"/>
        <family val="2"/>
        <scheme val="minor"/>
      </rPr>
      <t>ET32030 - Foreign Non-Governmental For-Profit Organization</t>
    </r>
  </si>
  <si>
    <t>ET33000 - International Organization</t>
  </si>
  <si>
    <t xml:space="preserve">ET33010 - International Organization </t>
  </si>
  <si>
    <t>ET40000 - Other U.S. Entities Factors and Structures</t>
  </si>
  <si>
    <t>ET41000 - U.S. Non-Government Organization</t>
  </si>
  <si>
    <t>ET41010 - Nonprofit Organization</t>
  </si>
  <si>
    <t>ET41020 - Not-for-Profit Organization</t>
  </si>
  <si>
    <t>ET41030 - For-Profit Organization</t>
  </si>
  <si>
    <t>ET50000 - Individuals</t>
  </si>
  <si>
    <t>ET51000 - Professional Focus</t>
  </si>
  <si>
    <t>ET51010 - Health Professional</t>
  </si>
  <si>
    <t>ET51020 - Education Professional</t>
  </si>
  <si>
    <t>ET51030 - Scientist/Researcher</t>
  </si>
  <si>
    <t>ET51040 - Artist/Humanist</t>
  </si>
  <si>
    <t>ET51050 - Engineer/Architect</t>
  </si>
  <si>
    <t>ET51060 - Builder/Contractor/Developer</t>
  </si>
  <si>
    <t>ET51070 - Miner</t>
  </si>
  <si>
    <t>ET51080 - Longshore and Harbor Worker</t>
  </si>
  <si>
    <t>ET51090 - Farmer/Rancher/Agriculture Producer</t>
  </si>
  <si>
    <t>ET51100 - Farmworker</t>
  </si>
  <si>
    <t>ET51110 - Industrialist/Business Person</t>
  </si>
  <si>
    <t>ET51120 - Small Business Person</t>
  </si>
  <si>
    <t>ET51130 - Criminal Justice Personnel</t>
  </si>
  <si>
    <t>ET52000 - Age</t>
  </si>
  <si>
    <t>ET52010 - Infant and Toddler (0-3)</t>
  </si>
  <si>
    <t>ET52020 - Young Child (4-9)</t>
  </si>
  <si>
    <t>ET52030 - Pre-Teen (10-12)</t>
  </si>
  <si>
    <t>ET52040 - Teen (13-19)</t>
  </si>
  <si>
    <t>ET52050 - Adult (20 to 64)</t>
  </si>
  <si>
    <t>ET52060 - Senior Citizen (65+)</t>
  </si>
  <si>
    <t>ET53000 - Education</t>
  </si>
  <si>
    <t>ET53010 - Early Childhood Education</t>
  </si>
  <si>
    <t>ET53020 - Primary Education</t>
  </si>
  <si>
    <t>ET53030 - Lower Secondary Education</t>
  </si>
  <si>
    <t>ET53040 - Upper Secondary Education</t>
  </si>
  <si>
    <t>ET53050 - Non-university Higher Education</t>
  </si>
  <si>
    <t>ET53060 - University Higher Education</t>
  </si>
  <si>
    <t>ET53070 - Graduate and Professional Higher Education</t>
  </si>
  <si>
    <t>ET53080 - Trainee</t>
  </si>
  <si>
    <t>ET5900 - Miscellaneous</t>
  </si>
  <si>
    <t>ET59010 - Homeowner</t>
  </si>
  <si>
    <t>ET59020 - Land/Property Owner</t>
  </si>
  <si>
    <t>ET59030 - Refugee</t>
  </si>
  <si>
    <t>ET59040 - U.S. Citizen</t>
  </si>
  <si>
    <t>ET59050 - Resident/Citizen of a U.S. Territory</t>
  </si>
  <si>
    <t>ET59060 - Veteran (including dependents)</t>
  </si>
  <si>
    <t>ET59070 - Active-Duty Service Person (including dependents</t>
  </si>
  <si>
    <t>ET59080 - Reservist (including dependents)</t>
  </si>
  <si>
    <t>ET59090 - Consumer</t>
  </si>
  <si>
    <t>ET59999 - Other</t>
  </si>
  <si>
    <t>Domain Value Definitions and Source(s)</t>
  </si>
  <si>
    <t>Sub-Categories (Level 2)</t>
  </si>
  <si>
    <t>Entity Types (Level 3)</t>
  </si>
  <si>
    <t>EligibleAwardApplicantEntityTypeName;
EligibleBeneficiaryEntityTypeName;
EligibleSubAwardApplicantEntityTypeName</t>
  </si>
  <si>
    <r>
      <rPr>
        <b/>
        <sz val="12"/>
        <color rgb="FF000000"/>
        <rFont val="Calibri"/>
        <family val="2"/>
        <scheme val="minor"/>
      </rPr>
      <t>EligibleAwardApplicantEntityTypeCode;
EligibleBeneficiaryEntityTypeCode;
EligibleSubAwardApplicantEntityTypeCode</t>
    </r>
  </si>
  <si>
    <t>Unrestricted/Undetermined</t>
  </si>
  <si>
    <t>ET10000</t>
  </si>
  <si>
    <r>
      <t xml:space="preserve">The highest level grouping for all entities not restricted to any specific entity type.
</t>
    </r>
    <r>
      <rPr>
        <b/>
        <sz val="12"/>
        <color rgb="FF000000"/>
        <rFont val="Calibri"/>
        <family val="2"/>
        <scheme val="minor"/>
      </rPr>
      <t>(Source: crafted)</t>
    </r>
  </si>
  <si>
    <t>Unrestricted by Entity Type</t>
  </si>
  <si>
    <t>ET11000</t>
  </si>
  <si>
    <t>ET11010</t>
  </si>
  <si>
    <r>
      <t xml:space="preserve">In the applicant eligibility context, this indicates that eligibility is not restricted to any specific entity type from the picklist. Eligibility may still be subject to  additional restrictions detailed in the "Additional Information on Eligibility" section of the NOFO or AL.
</t>
    </r>
    <r>
      <rPr>
        <b/>
        <sz val="12"/>
        <color rgb="FF000000"/>
        <rFont val="Calibri"/>
        <family val="2"/>
        <scheme val="minor"/>
      </rPr>
      <t>(Source: crafted)</t>
    </r>
  </si>
  <si>
    <t>Unrestricted by Individual Type</t>
  </si>
  <si>
    <t>ET11020</t>
  </si>
  <si>
    <r>
      <rPr>
        <sz val="12"/>
        <color rgb="FF000000"/>
        <rFont val="Calibri"/>
        <family val="2"/>
        <scheme val="minor"/>
      </rPr>
      <t xml:space="preserve">Not limited by specific individual characteristics, affiliations, or demographic attributes. Restrictions are not imposed. </t>
    </r>
    <r>
      <rPr>
        <b/>
        <sz val="12"/>
        <color rgb="FF000000"/>
        <rFont val="Calibri"/>
        <family val="2"/>
        <scheme val="minor"/>
      </rPr>
      <t>(Source: modified from grants.gov "Grant Eligibility Criteria")</t>
    </r>
  </si>
  <si>
    <t>ET12000</t>
  </si>
  <si>
    <t>ET12010</t>
  </si>
  <si>
    <t>In the applicant eligibility context, this indicates that eligibility is subject to additional Entity Type restrictions captured at the NOFO level that are not capturable at the AL/program level (since they vary across NOFOs under the program in non-intersecting manner).</t>
  </si>
  <si>
    <t>U.S. Governmental Entities</t>
  </si>
  <si>
    <t>ET20000</t>
  </si>
  <si>
    <r>
      <t xml:space="preserve">The highest level grouping for all U.S. government (federal, state, tribal, local, and special district) or quasi-U.S. government entities.
</t>
    </r>
    <r>
      <rPr>
        <b/>
        <sz val="12"/>
        <color rgb="FF000000"/>
        <rFont val="Calibri"/>
        <family val="2"/>
        <scheme val="minor"/>
      </rPr>
      <t>(Source: crafted)</t>
    </r>
  </si>
  <si>
    <t>U.S. Federal Government</t>
  </si>
  <si>
    <t>ET21000</t>
  </si>
  <si>
    <t>ET21010</t>
  </si>
  <si>
    <r>
      <t xml:space="preserve">Legislative, Executive, and Judicial branches; including independent boards, commissions, and independent organizations.
</t>
    </r>
    <r>
      <rPr>
        <b/>
        <sz val="12"/>
        <color rgb="FF000000"/>
        <rFont val="Calibri"/>
        <family val="2"/>
        <scheme val="minor"/>
      </rPr>
      <t>(Source: modified from U.S. Constitution)</t>
    </r>
  </si>
  <si>
    <t>U.S. State and Territorial Governments</t>
  </si>
  <si>
    <t>ET22000</t>
  </si>
  <si>
    <r>
      <t xml:space="preserve">A State of the United States, the District of Columbia, an outlying area of the United States, an agency or instrumentality of a State, and multi-State, regional, or interstate entity having governmental duties and powers.
</t>
    </r>
    <r>
      <rPr>
        <b/>
        <sz val="12"/>
        <color rgb="FF000000"/>
        <rFont val="Calibri"/>
        <family val="2"/>
        <scheme val="minor"/>
      </rPr>
      <t>(Source: FAR 3.801)</t>
    </r>
  </si>
  <si>
    <t>U.S. State Government (including the District of Columbia)</t>
  </si>
  <si>
    <t>ET22010</t>
  </si>
  <si>
    <r>
      <t xml:space="preserve">A government that exercises sovereign authority within one of the 50 U.S. states or the District of Columbia. These governments operate under a state constitution and are responsible for lawmaking, public services, and administration within their jurisdiction.
</t>
    </r>
    <r>
      <rPr>
        <b/>
        <sz val="12"/>
        <color rgb="FF000000"/>
        <rFont val="Calibri"/>
        <family val="2"/>
        <scheme val="minor"/>
      </rPr>
      <t>(Source: 2 CFR § 200.1 (“State”); U.S. Constitution – Tenth Amendment; U.S. Census Bureau – Government Organization Manual)</t>
    </r>
  </si>
  <si>
    <t>U.S. Territory (or Possession) Government (including freely-associated states)</t>
  </si>
  <si>
    <t>ET22020</t>
  </si>
  <si>
    <r>
      <t xml:space="preserve">A government that administers a U.S. territory or possession—such as Puerto Rico, Guam, or the U.S. Virgin Islands—or a freely associated state (e.g., Palau, Marshall Islands) under Compacts of Free Association. These governments operate with varying degrees of self-governance under federal oversight.
</t>
    </r>
    <r>
      <rPr>
        <b/>
        <sz val="12"/>
        <color rgb="FF000000"/>
        <rFont val="Calibri"/>
        <family val="2"/>
        <scheme val="minor"/>
      </rPr>
      <t>(Source: Modified from 2 CFR § 200.1 (“Territory or possession”); U.S. Code Title 48 – Territories; U.S. Department of the Interior – Office of Insular Affairs)</t>
    </r>
  </si>
  <si>
    <t>Department or Agency of a U.S. State Government</t>
  </si>
  <si>
    <t>ET22030</t>
  </si>
  <si>
    <r>
      <t xml:space="preserve">Any state-wide cabinet office or legally established executive agency falling under the direct jurisdiction of a state government or the government of the District of Columbia; includes educational institutions.
</t>
    </r>
    <r>
      <rPr>
        <b/>
        <sz val="12"/>
        <color rgb="FF000000"/>
        <rFont val="Calibri"/>
        <family val="2"/>
        <scheme val="minor"/>
      </rPr>
      <t>(Source: crafted)</t>
    </r>
  </si>
  <si>
    <t>Department or Agency of a U.S. Territorial Government</t>
  </si>
  <si>
    <t>ET22040</t>
  </si>
  <si>
    <r>
      <t xml:space="preserve">Any cabinet office or legally established executive agency falling under the direct jurisdiction of a US territorial government; includes educational institutions.
</t>
    </r>
    <r>
      <rPr>
        <b/>
        <sz val="12"/>
        <color rgb="FF000000"/>
        <rFont val="Calibri"/>
        <family val="2"/>
        <scheme val="minor"/>
      </rPr>
      <t>(Source: crafted)</t>
    </r>
  </si>
  <si>
    <t>Interstate Organization</t>
  </si>
  <si>
    <t>ET22050</t>
  </si>
  <si>
    <r>
      <t xml:space="preserve">An entity--
``(A) established by--
     ``(i) an interstate compact that is approved by Congress;
     ``(ii) a Federal statute; or
     ``(iii) a treaty or other international agreement with respect to which the United States is a party; and
``(B)(i) that represents 2 or more--
          ``(I) States or political subdivisions thereof; or
          ``(II) Indian tribes; or
     ``(ii) that represents--
          ``(I) 1 or more States or political subdivisions thereof; and
          ``(II) 1 or more Indian tribes; or
     ``(iii) that represents the Federal Government and 1 or more foreign governments; and
``(C) has jurisdiction over, serves as forum for  coordinating, or otherwise has a role or responsibility or the management of, any land or other natural resource;''.
</t>
    </r>
    <r>
      <rPr>
        <b/>
        <sz val="12"/>
        <color rgb="FF000000"/>
        <rFont val="Calibri"/>
        <family val="2"/>
        <scheme val="minor"/>
      </rPr>
      <t>(Source: https://www.congress.gov/104/plaws/publ332/PLAW-104publ332.htm; 16 USC § 4702(10))</t>
    </r>
  </si>
  <si>
    <t>Indian/Native American Tribal Governments</t>
  </si>
  <si>
    <t>ET23000</t>
  </si>
  <si>
    <r>
      <t xml:space="preserve">Any Federally or State recognized Tribe, band, nation, or other organized group or
community, including any Alaska Native village or regional or village corporation as defined in or established pursuant to the Alaska Native Claims Settlement Act (43 U.S.C. Chapter 33), which is recognized as eligible for the special programs and services provided by the United States to Indians because of their status as Indians. See 25 U.S.C. 5304(e). This includes any Indian Tribe identified in the annually published Bureau of Indian Affairs list of “Indian Entities Recognized and Eligible to Receive Services” and other entities that qualify as an Alaska Native village or regional village corporation as defined in or established pursuant to the Alaska Native Claims Settlement Act.
</t>
    </r>
    <r>
      <rPr>
        <b/>
        <sz val="12"/>
        <color rgb="FF000000"/>
        <rFont val="Calibri"/>
        <family val="2"/>
        <scheme val="minor"/>
      </rPr>
      <t>(Source: modified from 2 CFR 200.1 definition of 'Indian Tribe')</t>
    </r>
  </si>
  <si>
    <t>Federally Recognized Indian/Native American/Alaska Native Tribal Government</t>
  </si>
  <si>
    <t>ET23010</t>
  </si>
  <si>
    <r>
      <t xml:space="preserve">Any Indian tribe, band, group, pueblo, or community, including native villages and native groups (including corporations organized by Kenai, Juneau, Sitka, and Kodiak) as defined in the Alaska Native Claims Settlement Act, that is recognized by the Federal Government as eligible for services from BIA in accordance with 25 U.S.C.1452(c).
</t>
    </r>
    <r>
      <rPr>
        <b/>
        <sz val="12"/>
        <color rgb="FF000000"/>
        <rFont val="Calibri"/>
        <family val="2"/>
        <scheme val="minor"/>
      </rPr>
      <t>(Source: FAR 52.226-1)</t>
    </r>
  </si>
  <si>
    <t>Indian/Native American/Alaska Native Tribal Government (Other than Federally Recognized)</t>
  </si>
  <si>
    <t>ET23020</t>
  </si>
  <si>
    <r>
      <t xml:space="preserve">A non-federally recognized Indian/Native American Tribal Government that can include U.S. State recognized tribes and tribal entities without U.S. State Government or U.S. Federal Government recognition.
</t>
    </r>
    <r>
      <rPr>
        <b/>
        <sz val="12"/>
        <color rgb="FF000000"/>
        <rFont val="Calibri"/>
        <family val="2"/>
        <scheme val="minor"/>
      </rPr>
      <t>(Source: crafted)</t>
    </r>
  </si>
  <si>
    <t>Tribally Designated Housing Authority</t>
  </si>
  <si>
    <t>ET23030</t>
  </si>
  <si>
    <r>
      <t xml:space="preserve">A federally recognized Indian/Native American Tribal Government owned construction and operation of housing and redevelopment projects, and other activities to promote or aid housing and community development.
</t>
    </r>
    <r>
      <rPr>
        <b/>
        <sz val="12"/>
        <color rgb="FF000000"/>
        <rFont val="Calibri"/>
        <family val="2"/>
        <scheme val="minor"/>
      </rPr>
      <t>(Source: modified from https://www.census.gov/programs-surveys/gus/about/glossary.html)</t>
    </r>
  </si>
  <si>
    <t>Local Governments (includes local government within territories) </t>
  </si>
  <si>
    <t>ET24000</t>
  </si>
  <si>
    <r>
      <t xml:space="preserve">Local government means a unit of government in a State and, if chartered, established, or otherwise recognized by a State for the performance of a governmental duty, including a local public authority, a special district, an intrastate district, a council of governments, a sponsor group representative organization, and any other instrumentality of a local government.
</t>
    </r>
    <r>
      <rPr>
        <b/>
        <sz val="12"/>
        <color rgb="FF000000"/>
        <rFont val="Calibri"/>
        <family val="2"/>
        <scheme val="minor"/>
      </rPr>
      <t>(Source: FAR 3.801)</t>
    </r>
  </si>
  <si>
    <t>Municipality or Township government (inclusive of cities, towns, boroughs (except in Alaska), and villages)</t>
  </si>
  <si>
    <t>ET24010</t>
  </si>
  <si>
    <r>
      <t xml:space="preserve">Are authorized in state constitutions and statutes and established to provide general government for a defined area. Municipal Governments include those governments designated as cities, boroughs (except in Alaska), towns (except in the six New England states, Minnesota, New York, and Wisconsin), and villages. Municipal governments are distinguished from township governments primarily by the historical circumstances surrounding their incorporation. Township Governments include those governments designated as towns in Connecticut, Maine (including organized plantations), Massachusetts, Minnesota, New Hampshire (including organized locations), New York, Rhode Island, Vermont, and Wisconsin, and townships in other states. Township governments are distinguished from municipal governments primarily by the historical circumstances surrounding their incorporation.
</t>
    </r>
    <r>
      <rPr>
        <b/>
        <sz val="12"/>
        <color rgb="FF000000"/>
        <rFont val="Calibri"/>
        <family val="2"/>
        <scheme val="minor"/>
      </rPr>
      <t>(Source: modified from https://www.census.gov/programs-surveys/gus/about/glossary.html)</t>
    </r>
  </si>
  <si>
    <t>County Government (inclusive of boroughs in Alaska, parishes and other governmental entities with geographic regional control and authority)</t>
  </si>
  <si>
    <t>ET24020</t>
  </si>
  <si>
    <r>
      <t xml:space="preserve">Are organized local governments authorized in state constitutions and statutes and established to provide general government; includes those governments designated as boroughs in Alaska, as parishes in Louisiana, and as counties in other states.
</t>
    </r>
    <r>
      <rPr>
        <b/>
        <sz val="12"/>
        <color rgb="FF000000"/>
        <rFont val="Calibri"/>
        <family val="2"/>
        <scheme val="minor"/>
      </rPr>
      <t>(Source: https://www.census.gov/programs-surveys/gus/about/glossary.html)</t>
    </r>
  </si>
  <si>
    <t>School District Government</t>
  </si>
  <si>
    <t>ET24030</t>
  </si>
  <si>
    <r>
      <t xml:space="preserve">Are organized local entities providing public elementary, secondary, and/or higher education which, under state law, have sufficient administrative and fiscal autonomy to qualify as separate governments; excludes school systems run by county, municipal, township, or state governments.
</t>
    </r>
    <r>
      <rPr>
        <b/>
        <sz val="12"/>
        <color rgb="FF000000"/>
        <rFont val="Calibri"/>
        <family val="2"/>
        <scheme val="minor"/>
      </rPr>
      <t>(Source: https://www.census.gov/programs-surveys/gus/about/glossary.html#par_textimage_436410682)</t>
    </r>
  </si>
  <si>
    <t>School District</t>
  </si>
  <si>
    <t>ET24040</t>
  </si>
  <si>
    <r>
      <t xml:space="preserve">Are organized local entities providing public elementary, secondary, and/or higher education which, run by county, municipal, township, or state governments.
</t>
    </r>
    <r>
      <rPr>
        <b/>
        <sz val="12"/>
        <color rgb="FF000000"/>
        <rFont val="Calibri"/>
        <family val="2"/>
        <scheme val="minor"/>
      </rPr>
      <t>(Source: modified from https://www.census.gov/programs-surveys/gus/about/glossary.html#par_textimage_436410682)</t>
    </r>
  </si>
  <si>
    <t>Other Local Government Consortium, Regional Organization (Intrastate), or Other Local Government Combination</t>
  </si>
  <si>
    <t>ET24050</t>
  </si>
  <si>
    <r>
      <t xml:space="preserve">All other local government(s) not otherwise captured by the  other domain values within the 'U.S. Governmental Entities' parent category.
</t>
    </r>
    <r>
      <rPr>
        <b/>
        <sz val="12"/>
        <color rgb="FF000000"/>
        <rFont val="Calibri"/>
        <family val="2"/>
        <scheme val="minor"/>
      </rPr>
      <t>(Source: crafted)</t>
    </r>
  </si>
  <si>
    <t>Special District Governments</t>
  </si>
  <si>
    <t>ET25000</t>
  </si>
  <si>
    <r>
      <t xml:space="preserve">Limited purpose local governments – separate from cities and counties. Within their boundaries, special districts provide focused public services such as fire protection, sewers, water supply, electricity, parks, recreation, sanitation, cemeteries, and libraries.
</t>
    </r>
    <r>
      <rPr>
        <b/>
        <sz val="12"/>
        <color rgb="FF000000"/>
        <rFont val="Calibri"/>
        <family val="2"/>
        <scheme val="minor"/>
      </rPr>
      <t>(Source: https://www.census.gov/programs-surveys/gus/about/glossary.html)</t>
    </r>
  </si>
  <si>
    <t>Public Housing Authority</t>
  </si>
  <si>
    <t>ET25010</t>
  </si>
  <si>
    <r>
      <t xml:space="preserve">Government owned construction and operation of housing and redevelopment projects, and other activities to promote or aid housing and community development.
</t>
    </r>
    <r>
      <rPr>
        <b/>
        <sz val="12"/>
        <color rgb="FF000000"/>
        <rFont val="Calibri"/>
        <family val="2"/>
        <scheme val="minor"/>
      </rPr>
      <t>(Source: modified from https://www.census.gov/programs-surveys/gus/about/glossary.html)</t>
    </r>
  </si>
  <si>
    <t>Planning Commission</t>
  </si>
  <si>
    <t>ET25020</t>
  </si>
  <si>
    <r>
      <t xml:space="preserve">Local Government authorized citizen planners that develop plans and implement policies that affect how their community manages growth and development.
</t>
    </r>
    <r>
      <rPr>
        <b/>
        <sz val="12"/>
        <color rgb="FF000000"/>
        <rFont val="Calibri"/>
        <family val="2"/>
        <scheme val="minor"/>
      </rPr>
      <t>(Source: modified from https://www.crcog.net/vertical/sites/%7B6AD7E2DC-ECE4-41CD-B8E1-BAC6A6336348%7D/uploads/Chapter_3_-_The_Roles_of_the_Planning_Commission.pdf)</t>
    </r>
  </si>
  <si>
    <t>Airport Authority</t>
  </si>
  <si>
    <t>ET25030</t>
  </si>
  <si>
    <r>
      <t xml:space="preserve">Government owned construction, maintenance, operation, and support of airport facilities.
</t>
    </r>
    <r>
      <rPr>
        <b/>
        <sz val="12"/>
        <color rgb="FF000000"/>
        <rFont val="Calibri"/>
        <family val="2"/>
        <scheme val="minor"/>
      </rPr>
      <t>(Source: modified from https://www.census.gov/programs-surveys/gus/about/glossary.html)</t>
    </r>
  </si>
  <si>
    <t>Port Authority</t>
  </si>
  <si>
    <t>ET25040</t>
  </si>
  <si>
    <r>
      <t xml:space="preserve">Any state, municipal, or private agency, or firm that (1) owns port facilities (2) manages such facilities for common-user commercial shipping services under lease from an owner; (3) owns or operates a proprietary port facility or terminal; and (4) otherwise leases or licenses and manages a port facility.
</t>
    </r>
    <r>
      <rPr>
        <b/>
        <sz val="12"/>
        <color rgb="FF000000"/>
        <rFont val="Calibri"/>
        <family val="2"/>
        <scheme val="minor"/>
      </rPr>
      <t>(Source: https://www.govinfo.gov/content/pkg/CFR-2023-title46-vol8/pdf/CFR-2023-title46-vol8-sec340-2.pdf)</t>
    </r>
  </si>
  <si>
    <t>Transit Authority</t>
  </si>
  <si>
    <t>ET25050</t>
  </si>
  <si>
    <r>
      <t xml:space="preserve">Government owned construction, maintenance, operation, and support of public mass transit systems--bus, commuter rail, light rail, or subway systems. Excluded are systems established solely to transport elementary and secondary school pupils. Ferry systems are classified under highways.
</t>
    </r>
    <r>
      <rPr>
        <b/>
        <sz val="12"/>
        <color rgb="FF000000"/>
        <rFont val="Calibri"/>
        <family val="2"/>
        <scheme val="minor"/>
      </rPr>
      <t>(Source: modified from https://www.census.gov/programs-surveys/gus/about/glossary.html)</t>
    </r>
  </si>
  <si>
    <t>Water Delivery Authority</t>
  </si>
  <si>
    <t>ET25060</t>
  </si>
  <si>
    <r>
      <t xml:space="preserve">A special-purpose governmental entity, established under state law, that manages the supply, treatment, distribution, or delivery of water for residential, commercial, industrial, or agricultural use. 
</t>
    </r>
    <r>
      <rPr>
        <b/>
        <sz val="12"/>
        <color rgb="FF000000"/>
        <rFont val="Calibri"/>
        <family val="2"/>
        <scheme val="minor"/>
      </rPr>
      <t>(Source: 2 CFR § 200.1 (“Special district”); U.S. Code Title 43 (Reclamation); U.S. Census Bureau – Government Organization; EPA and Bureau of Reclamation program guidance)</t>
    </r>
  </si>
  <si>
    <t>Other Special District Government</t>
  </si>
  <si>
    <t>ET25070</t>
  </si>
  <si>
    <r>
      <t>A type of governmental entity that is created to perform specific functions or services within a defined geographic area, separate from general-purpose governments like cities, counties, or states. These entities are established by state or local laws and typically focus on a narrow range of services, such as water supply, transportation, fire protection, or housing. They are governed by boards or commissions, which may be elected or appointed, and they often have the authority to levy taxes, issue bonds, and charge fees to fund their operations.</t>
    </r>
    <r>
      <rPr>
        <b/>
        <sz val="12"/>
        <color rgb="FF000000"/>
        <rFont val="Calibri"/>
        <family val="2"/>
        <scheme val="minor"/>
      </rPr>
      <t xml:space="preserve"> 
(Source: GAO Report on Special Districts, https://www.gao.gov ; US Census Bureau, https://www.census.gov/programs-surveys/gov-finances/about.html)</t>
    </r>
  </si>
  <si>
    <t>Courts (Other than Federal)</t>
  </si>
  <si>
    <t>ET26000</t>
  </si>
  <si>
    <r>
      <t xml:space="preserve">Judicial systems established by individual states and municipalities to interpret and enforce state laws, local ordinances, and regulations. These courts operate independently of the federal judiciary and handle the vast majority of legal cases in the United States, including criminal, civil, family, and traffic matters. </t>
    </r>
    <r>
      <rPr>
        <b/>
        <sz val="12"/>
        <color rgb="FF000000"/>
        <rFont val="Calibri"/>
        <family val="2"/>
        <scheme val="minor"/>
      </rPr>
      <t>(Source: modified from uscourts.gov)</t>
    </r>
  </si>
  <si>
    <t>Local</t>
  </si>
  <si>
    <t>ET26010</t>
  </si>
  <si>
    <r>
      <t>Established by a local government under state authority to handle municipal and minor civil or criminal cases and serve specific geographic jurisdictions within a state. (</t>
    </r>
    <r>
      <rPr>
        <b/>
        <sz val="11"/>
        <color rgb="FF000000"/>
        <rFont val="Aptos Narrow"/>
        <family val="2"/>
      </rPr>
      <t>Source: Modified from 2 CFR § 200.1; U.S. Code, Title 28 – Judiciary and Judicial Procedure; National Center for State Courts)</t>
    </r>
  </si>
  <si>
    <t>State</t>
  </si>
  <si>
    <t>ET26020</t>
  </si>
  <si>
    <r>
      <t>Established under the authority of a U.S. state government to adjudicate matters of state law and operate independently of the federal judiciary as part of the judicial branch of state government.  (</t>
    </r>
    <r>
      <rPr>
        <b/>
        <sz val="11"/>
        <color rgb="FF000000"/>
        <rFont val="Aptos Narrow"/>
        <family val="2"/>
      </rPr>
      <t>Source: Modified from U.S. Code, Title 28 – Judiciary and Judicial Procedure; National Center for State Courts; 2 CFR § 200.1)</t>
    </r>
  </si>
  <si>
    <t>Territorial</t>
  </si>
  <si>
    <t>ET26030</t>
  </si>
  <si>
    <r>
      <t xml:space="preserve">Established by Congress to serve a U.S. territory (e.g., Guam, U.S. Virgin Islands) with jurisdiction over local and federal matters and operate similarly to state courts but under congressional authority per Article IV of the U.S. Constitution. </t>
    </r>
    <r>
      <rPr>
        <b/>
        <sz val="11"/>
        <color rgb="FF000000"/>
        <rFont val="Aptos Narrow"/>
        <family val="2"/>
      </rPr>
      <t>(Source: Modified from U.S. Code Title 48 – Territories and Insular Possessions; 28 U.S.C. §§ 81B–134; U.S. Courts – “Territorial Courts” overview)</t>
    </r>
  </si>
  <si>
    <t>Tribal</t>
  </si>
  <si>
    <t>ET26040</t>
  </si>
  <si>
    <r>
      <t>Established and operated by a federally recognized Indian tribe to resolve disputes under tribal law with jurisdiction over civil and criminal matters involving tribal members and lands, pursuant to tribal sovereignty and applicable federal statutes. (</t>
    </r>
    <r>
      <rPr>
        <b/>
        <sz val="11"/>
        <color rgb="FF000000"/>
        <rFont val="Aptos Narrow"/>
        <family val="2"/>
      </rPr>
      <t>Source: Modified from 25 U.S.C. § 1301 et seq. (Indian Civil Rights Act); U.S. Department of Justice – Tribal Justice and Safety; 2 CFR § 200.1)</t>
    </r>
  </si>
  <si>
    <t>Foreign Entities and International Organizations</t>
  </si>
  <si>
    <t>ET30000</t>
  </si>
  <si>
    <r>
      <t xml:space="preserve">Governmental or non-governmental entity in a non-U.S. Governmental location; includes International Organizations that are appropriately recognized by Executive Order.
</t>
    </r>
    <r>
      <rPr>
        <b/>
        <sz val="12"/>
        <color rgb="FF000000"/>
        <rFont val="Calibri"/>
        <family val="2"/>
        <scheme val="minor"/>
      </rPr>
      <t>(Source: modified from "Foreign public entity" and "Foreign Organization" 2 CFR https://www.ecfr.gov/current/title-2/subtitle-A/chapter-II/part-200/subpart-A/subject-group-ECFR2a6a0087862fd2c/section-200.1, and https://www.govinfo.gov/content/pkg/USCODE-2022-title22/pdf/USCODE-2022-title22-chap7-subchapXVIII-sec288.pdf)</t>
    </r>
  </si>
  <si>
    <t>Foreign Government</t>
  </si>
  <si>
    <t>ET31000</t>
  </si>
  <si>
    <t>ET31010</t>
  </si>
  <si>
    <r>
      <t xml:space="preserve">Foreign Governmental organized entity or agency that, in addition to having governmental character, has sufficient discretion in the management of its own affairs to distinguish it as separate from the administrative structure of any other governmental unit. 
</t>
    </r>
    <r>
      <rPr>
        <b/>
        <sz val="12"/>
        <color rgb="FF000000"/>
        <rFont val="Calibri"/>
        <family val="2"/>
        <scheme val="minor"/>
      </rPr>
      <t>(Source: modified from https://www.census.gov/programs-surveys/gus/about/glossary.html#par_textimage_209035934)</t>
    </r>
  </si>
  <si>
    <t>Foreign Non-Government Entity</t>
  </si>
  <si>
    <t>ET32000</t>
  </si>
  <si>
    <r>
      <t xml:space="preserve">Foreign Non-Governmental Entity.
</t>
    </r>
    <r>
      <rPr>
        <b/>
        <sz val="12"/>
        <color rgb="FF000000"/>
        <rFont val="Calibri"/>
        <family val="2"/>
        <scheme val="minor"/>
      </rPr>
      <t>(Source: crafted)</t>
    </r>
  </si>
  <si>
    <r>
      <rPr>
        <sz val="12"/>
        <color rgb="FF000000"/>
        <rFont val="Calibri"/>
        <family val="2"/>
        <scheme val="minor"/>
      </rPr>
      <t>ET3201 - Foreign Non-Government Nonprofit Organization</t>
    </r>
  </si>
  <si>
    <t>ET32010</t>
  </si>
  <si>
    <r>
      <t xml:space="preserve">An legal entity formed outside the U.S. for charitable, educational, religious, or other nonprofit purposes. These organizations operate independently of government control. Foreign NGOs are not automatically tax-exempt in the U.S. They must establish a separate legal U.S.-based entity. The U.S. -based entity must apply for  tax-exempt status under IRC Section 501(c)(3) independently of the foreign NGO. 
</t>
    </r>
    <r>
      <rPr>
        <b/>
        <sz val="12"/>
        <color rgb="FF000000"/>
        <rFont val="Calibri"/>
        <family val="2"/>
        <scheme val="minor"/>
      </rPr>
      <t>(Source: IRS Guidelines on Foreign Grants and Activities
https://www.irs.gov/charities-nonprofits/charitable-organizations/foreign-grants-and-activities)</t>
    </r>
  </si>
  <si>
    <r>
      <rPr>
        <sz val="12"/>
        <color rgb="FF000000"/>
        <rFont val="Calibri"/>
        <family val="2"/>
        <scheme val="minor"/>
      </rPr>
      <t>ET3202 - Foreign Non-Government Entity Not-for-Profit Organization</t>
    </r>
  </si>
  <si>
    <t>ET32020</t>
  </si>
  <si>
    <r>
      <t xml:space="preserve">A legal entity established outside the United States for purposes other than generating profit that focuses on activities that benefit its members rather than the public, such as social clubs, recreational organizations and trade associations. These organizations are typically recognized as not-for-profit entities under the laws of their home country and may seek to operate or raise funds in the U.S. for their charitable activities.
</t>
    </r>
    <r>
      <rPr>
        <b/>
        <sz val="12"/>
        <color rgb="FF000000"/>
        <rFont val="Calibri"/>
        <family val="2"/>
        <scheme val="minor"/>
      </rPr>
      <t>(Source: IRS Guidelines on Foreign Grants and Activities
https://www.irs.gov/charities-nonprofits/charitable-organizations/foreign-grants-and-activities)</t>
    </r>
  </si>
  <si>
    <r>
      <rPr>
        <sz val="12"/>
        <color rgb="FF000000"/>
        <rFont val="Calibri"/>
        <family val="2"/>
        <scheme val="minor"/>
      </rPr>
      <t>ET3203 - Foreign Non-Government For- Profit Organization</t>
    </r>
  </si>
  <si>
    <t>ET32030</t>
  </si>
  <si>
    <r>
      <t xml:space="preserve">A business entity formed outside the U.S. that operates to generate profit for its owners or shareholders.
Foreign for-profit organizations are subject to U.S. tax laws if they conduct business in the U.S. or generate U.S.-sourced income. They may be required to file U.S. tax returns and pay applicable taxes, such as corporate income tax, withholding tax, or branch profits tax. </t>
    </r>
    <r>
      <rPr>
        <b/>
        <sz val="12"/>
        <color rgb="FF000000"/>
        <rFont val="Calibri"/>
        <family val="2"/>
        <scheme val="minor"/>
      </rPr>
      <t>(Source: https://www.irs.gov/businesses/international-business)</t>
    </r>
  </si>
  <si>
    <t xml:space="preserve">International Organization </t>
  </si>
  <si>
    <t>ET33000</t>
  </si>
  <si>
    <t>ET33010</t>
  </si>
  <si>
    <r>
      <rPr>
        <sz val="12"/>
        <color rgb="FF000000"/>
        <rFont val="Calibri"/>
        <family val="2"/>
        <scheme val="minor"/>
      </rPr>
      <t xml:space="preserve">International non-governmental entity that has been provisioned and currently qualifies for U.S. Entity privileges by Executive Order; examples may include The United Nations, World Health Organization, etc.
</t>
    </r>
    <r>
      <rPr>
        <b/>
        <sz val="12"/>
        <color rgb="FF000000"/>
        <rFont val="Calibri"/>
        <family val="2"/>
        <scheme val="minor"/>
      </rPr>
      <t>(Source: modified from https://www.govinfo.gov/content/pkg/USCODE-2022-title22/pdf/USCODE-2022-title22-chap7-subchapXVIII-sec288.pdf; https://www.archives.gov/federal-register/codification/executive-order/09698.html)</t>
    </r>
  </si>
  <si>
    <t>Other U.S. Entities Factors and Structures</t>
  </si>
  <si>
    <t>ET40000</t>
  </si>
  <si>
    <r>
      <rPr>
        <sz val="12"/>
        <color rgb="FF000000"/>
        <rFont val="Calibri"/>
        <family val="2"/>
        <scheme val="minor"/>
      </rPr>
      <t>The highest level grouping for all other domestic entities.</t>
    </r>
    <r>
      <rPr>
        <b/>
        <sz val="12"/>
        <color rgb="FF000000"/>
        <rFont val="Calibri"/>
        <family val="2"/>
        <scheme val="minor"/>
      </rPr>
      <t xml:space="preserve"> (Source: crafted)</t>
    </r>
  </si>
  <si>
    <t>U.S. Non-Government Organization</t>
  </si>
  <si>
    <t>ET41000</t>
  </si>
  <si>
    <r>
      <rPr>
        <sz val="12"/>
        <color rgb="FF000000"/>
        <rFont val="Calibri"/>
        <family val="2"/>
        <scheme val="minor"/>
      </rPr>
      <t>The second level grouping for all other domestic entities.</t>
    </r>
    <r>
      <rPr>
        <b/>
        <sz val="12"/>
        <color rgb="FF000000"/>
        <rFont val="Calibri"/>
        <family val="2"/>
        <scheme val="minor"/>
      </rPr>
      <t xml:space="preserve"> (Source: crafted)</t>
    </r>
  </si>
  <si>
    <t xml:space="preserve">Nonprofit Organization </t>
  </si>
  <si>
    <t>ET41010</t>
  </si>
  <si>
    <r>
      <t>A legal entity organized for purposes other than generating profit that operates to serve a public or mutual benefit, such as charitable, educational, religious, scientific, or literary purposes. Nonprofits can apply for tax-exempt status under Section 501(c) of the Internal Revenue Code (IRC).</t>
    </r>
    <r>
      <rPr>
        <b/>
        <sz val="12"/>
        <color rgb="FF000000"/>
        <rFont val="Calibri"/>
        <family val="2"/>
        <scheme val="minor"/>
      </rPr>
      <t xml:space="preserve"> (Source: modified from https://www.irs.gov/charities-and-nonprofits)</t>
    </r>
  </si>
  <si>
    <t>Not-for-Profit Organization</t>
  </si>
  <si>
    <t>ET41020</t>
  </si>
  <si>
    <r>
      <t xml:space="preserve">A legal entity organized for purposes other than generating profit that focuses on activities that benefit its members rather than the public, such as social clubs, recreational organizations and trade associations. Not-for-profit organizations may qualify for tax-exempt status under IRC Section 501(c)(7) (social clubs) or other subsections. </t>
    </r>
    <r>
      <rPr>
        <b/>
        <sz val="12"/>
        <color rgb="FF000000"/>
        <rFont val="Calibri"/>
        <family val="2"/>
        <scheme val="minor"/>
      </rPr>
      <t>(Source: modified from https://www.irs.gov/charities-non-profits/other-non-profits/social-clubs)</t>
    </r>
  </si>
  <si>
    <t>For-Profit Organization</t>
  </si>
  <si>
    <t>ET41030</t>
  </si>
  <si>
    <r>
      <t xml:space="preserve">An entity formed to generate profit for its owners or shareholders. It operates in various legal structures, such as sole proprietorships, partnerships, corporations, or limited liability companies (LLCs).For-profit organizations are subject to federal, state, and local taxes on their income. They do not qualify for tax-exempt status and must pay corporate income tax, payroll tax, and other applicable taxes. </t>
    </r>
    <r>
      <rPr>
        <b/>
        <sz val="12"/>
        <color rgb="FF000000"/>
        <rFont val="Calibri"/>
        <family val="2"/>
        <scheme val="minor"/>
      </rPr>
      <t>(Source: modified from https://www.irs.gov/businesses)</t>
    </r>
  </si>
  <si>
    <t>Individuals</t>
  </si>
  <si>
    <t>ET50000</t>
  </si>
  <si>
    <r>
      <t>A living person or collection of persons, as in household or family. It does not include sole proprietorships, partnerships, or corporations, even if they are identified in part by the name of an individual(s).</t>
    </r>
    <r>
      <rPr>
        <b/>
        <sz val="12"/>
        <color rgb="FF000000"/>
        <rFont val="Calibri"/>
        <family val="2"/>
        <scheme val="minor"/>
      </rPr>
      <t xml:space="preserve">
(Source: modified from 2 CFR https://www.ecfr.gov/current/title-45/subtitle-A/subchapter-A/part-5b)</t>
    </r>
  </si>
  <si>
    <t>Professional Focus</t>
  </si>
  <si>
    <t>ET51000</t>
  </si>
  <si>
    <r>
      <t xml:space="preserve">Specialized areas of expertise that individuals practice based on their qualifications and training.
</t>
    </r>
    <r>
      <rPr>
        <b/>
        <sz val="12"/>
        <color rgb="FF000000"/>
        <rFont val="Calibri"/>
        <family val="2"/>
        <scheme val="minor"/>
      </rPr>
      <t>(Source: crafted)</t>
    </r>
  </si>
  <si>
    <t>Health Professional</t>
  </si>
  <si>
    <t>ET51010</t>
  </si>
  <si>
    <r>
      <t xml:space="preserve">An individual who is qualified and licensed to provide health care services, including diagnosis, treatment, and prevention of diseases and health conditions.
</t>
    </r>
    <r>
      <rPr>
        <b/>
        <sz val="12"/>
        <color rgb="FF000000"/>
        <rFont val="Calibri"/>
        <family val="2"/>
        <scheme val="minor"/>
      </rPr>
      <t>(Sources: modified from Public Health Service Act, 42 U.S.C. § 201 et seq.; 42 CFR Part 5 - Designation of Health Professional Shortage Areas; and https://www.ncbi.nlm.nih.gov/books/NBK298950/)</t>
    </r>
  </si>
  <si>
    <t>Education Professional</t>
  </si>
  <si>
    <t>ET51020</t>
  </si>
  <si>
    <r>
      <t xml:space="preserve">An individual who has completed the academic requirements to be engaged in the practice of teaching, educational administration, or educational research, typically within schools, colleges, or universities.
</t>
    </r>
    <r>
      <rPr>
        <b/>
        <sz val="12"/>
        <color rgb="FF000000"/>
        <rFont val="Calibri"/>
        <family val="2"/>
        <scheme val="minor"/>
      </rPr>
      <t>(Sources: modified from Elementary and Secondary Education Act, 20 U.S.C. § 6301 et seq.; Higher Education Act, 20 U.S.C. § 1001 et seq.)</t>
    </r>
  </si>
  <si>
    <t>Scientist/Researcher</t>
  </si>
  <si>
    <t>ET51030</t>
  </si>
  <si>
    <r>
      <t xml:space="preserve">An individual who systematically gathers and uses research and evidence to make and test hypotheses to gain and share understanding and knowledge.
</t>
    </r>
    <r>
      <rPr>
        <b/>
        <sz val="12"/>
        <color rgb="FF000000"/>
        <rFont val="Calibri"/>
        <family val="2"/>
        <scheme val="minor"/>
      </rPr>
      <t>(Sources: crafted from https://sciencecouncil.org/about-science/our-definition-of-a-scientist/; National Science Foundation Act of 1950, 42 U.S.C. § 1861 et seq.; and 45 CFR Part 689 - Research Misconduct.)</t>
    </r>
  </si>
  <si>
    <t>Artist/Humanist</t>
  </si>
  <si>
    <t>ET51040</t>
  </si>
  <si>
    <r>
      <t xml:space="preserve">An individual engaged in the creation, performance, or study of art, literature, music, or humanities, contributing to cultural and intellectual enrichment.
</t>
    </r>
    <r>
      <rPr>
        <b/>
        <sz val="12"/>
        <color rgb="FF000000"/>
        <rFont val="Calibri"/>
        <family val="2"/>
        <scheme val="minor"/>
      </rPr>
      <t>(Sources: modified from National Foundation on the Arts and the Humanities Act, 20 U.S.C. § 951 et seq.)</t>
    </r>
  </si>
  <si>
    <t>Engineer/Architect</t>
  </si>
  <si>
    <t>ET51050</t>
  </si>
  <si>
    <r>
      <t xml:space="preserve">An individual who is qualified to apply scientific principles to plan, design, construct, and maintain structures, systems, and materials, ensuring functionality and safety.
</t>
    </r>
    <r>
      <rPr>
        <b/>
        <sz val="12"/>
        <color rgb="FF000000"/>
        <rFont val="Calibri"/>
        <family val="2"/>
        <scheme val="minor"/>
      </rPr>
      <t>(Sources: modified from Professional Engineers Act, 5 U.S.C. § 552a. and 48 CFR Part 36 - Construction and Architect-Engineer Contracts.)</t>
    </r>
  </si>
  <si>
    <t>Builder/Contractor/Developer</t>
  </si>
  <si>
    <t>ET51060</t>
  </si>
  <si>
    <r>
      <t xml:space="preserve">An individual or entity involved in the construction, renovation, or development of buildings and infrastructure, managing projects from conception to completion.
</t>
    </r>
    <r>
      <rPr>
        <b/>
        <sz val="12"/>
        <color rgb="FF000000"/>
        <rFont val="Calibri"/>
        <family val="2"/>
        <scheme val="minor"/>
      </rPr>
      <t>(Sources: modified from Federal Acquisition Regulation (FAR) and 48 CFR Chapter 1., Construction Industry Payment Protection Act, 40 U.S.C. § 3131 et seq.)</t>
    </r>
  </si>
  <si>
    <t>Miner</t>
  </si>
  <si>
    <t>ET51070</t>
  </si>
  <si>
    <r>
      <t xml:space="preserve">An individual engaged in the extraction of minerals from the earth, including coal, metals, and non-metallic minerals.
</t>
    </r>
    <r>
      <rPr>
        <b/>
        <sz val="12"/>
        <color rgb="FF000000"/>
        <rFont val="Calibri"/>
        <family val="2"/>
        <scheme val="minor"/>
      </rPr>
      <t>(Sources: modified from Federal Mine Safety and Health Act of 1977, 30 U.S.C. § 801 et seq. and 30 CFR Part 1 - Mine Safety and Health Administration.)</t>
    </r>
  </si>
  <si>
    <t>Longshore and Harbor Worker</t>
  </si>
  <si>
    <t>ET51080</t>
  </si>
  <si>
    <r>
      <t xml:space="preserve">An individual employed in maritime occupations, including loading, unloading, and handling cargo at docks and harbors.
</t>
    </r>
    <r>
      <rPr>
        <b/>
        <sz val="12"/>
        <color rgb="FF000000"/>
        <rFont val="Calibri"/>
        <family val="2"/>
        <scheme val="minor"/>
      </rPr>
      <t>(Sources: modified from Longshore and Harbor Workers' Compensation Act, 33 U.S.C. § 901 et seq. and 20 CFR Part 702 - Administration and Procedure.)</t>
    </r>
  </si>
  <si>
    <t>Farmer/Rancher/Agriculture Producer</t>
  </si>
  <si>
    <t>ET51090</t>
  </si>
  <si>
    <r>
      <t xml:space="preserve">An individual engaged in the cultivation of crops, raising of livestock, or production of other agricultural goods for consumption or sale.
</t>
    </r>
    <r>
      <rPr>
        <b/>
        <sz val="12"/>
        <color rgb="FF000000"/>
        <rFont val="Calibri"/>
        <family val="2"/>
        <scheme val="minor"/>
      </rPr>
      <t>(Sources: crafted from Agricultural Marketing Act of 1946, 7 U.S.C. § 1621 et seq.; 7 CFR Part 205 - National Organic Program; and https://www.accountingtools.com/articles/agricultural-producer.)</t>
    </r>
  </si>
  <si>
    <t>Farmworker</t>
  </si>
  <si>
    <t>ET51100</t>
  </si>
  <si>
    <r>
      <t xml:space="preserve">An individual who performs manual labor to plant, cultivate, harvest, process, and package food for shipment and sale.
</t>
    </r>
    <r>
      <rPr>
        <b/>
        <sz val="12"/>
        <color rgb="FF000000"/>
        <rFont val="Calibri"/>
        <family val="2"/>
        <scheme val="minor"/>
      </rPr>
      <t>(Source: crafted from https://mhpsalud.org/who-we-serve/farmworkers-in-the-united-states/)</t>
    </r>
  </si>
  <si>
    <t>Industrialist/Business Person</t>
  </si>
  <si>
    <t>ET51110</t>
  </si>
  <si>
    <r>
      <t xml:space="preserve">An individual involved in the management, operation, or ownership of businesses or industries, contributing to economic production and commerce.
</t>
    </r>
    <r>
      <rPr>
        <b/>
        <sz val="12"/>
        <color rgb="FF000000"/>
        <rFont val="Calibri"/>
        <family val="2"/>
        <scheme val="minor"/>
      </rPr>
      <t>(Sources: modified from Small Business Act, 15 U.S.C. § 631 et seq.)</t>
    </r>
  </si>
  <si>
    <t>Small Business Person</t>
  </si>
  <si>
    <t>ET51120</t>
  </si>
  <si>
    <r>
      <t xml:space="preserve">An individual who owns or operates a small business, typically characterized by a limited number of employees and revenue, as defined by federal standards.
</t>
    </r>
    <r>
      <rPr>
        <b/>
        <sz val="12"/>
        <color rgb="FF000000"/>
        <rFont val="Calibri"/>
        <family val="2"/>
        <scheme val="minor"/>
      </rPr>
      <t>(Sources: modified from Small Business Act, 15 U.S.C. § 631 et seq.; 13 CFR Part 121 - Small Business Size Regulations; and https://www.sba.gov/about-sba.)</t>
    </r>
  </si>
  <si>
    <t>Criminal Justice Personnel</t>
  </si>
  <si>
    <t>ET51130</t>
  </si>
  <si>
    <r>
      <t>Individuals employed by public agencies who perform official duties in the criminal justice system.</t>
    </r>
    <r>
      <rPr>
        <b/>
        <sz val="12"/>
        <color rgb="FF000000"/>
        <rFont val="Calibri"/>
        <family val="2"/>
        <scheme val="minor"/>
      </rPr>
      <t xml:space="preserve"> (Source: 34 U.S.C. § 10251(a)(2) (Omnibus Crime Control Act); Bureau of Justice Statistics – Criminal Justice System Glossary; 2 CFR § 200.1 (“Personnel”)</t>
    </r>
  </si>
  <si>
    <t>Age</t>
  </si>
  <si>
    <t>ET52000</t>
  </si>
  <si>
    <r>
      <t xml:space="preserve">Individuals at various stages of life.
</t>
    </r>
    <r>
      <rPr>
        <b/>
        <sz val="12"/>
        <color rgb="FF000000"/>
        <rFont val="Calibri"/>
        <family val="2"/>
        <scheme val="minor"/>
      </rPr>
      <t>(Source: crafted)</t>
    </r>
  </si>
  <si>
    <t>Infant and Toddler (0-3)</t>
  </si>
  <si>
    <t>ET52010</t>
  </si>
  <si>
    <r>
      <t xml:space="preserve">An individual from birth up to the age of three years, encompassing the stages of infancy and toddlerhood, characterized by rapid physical and cognitive development.
</t>
    </r>
    <r>
      <rPr>
        <b/>
        <sz val="12"/>
        <color rgb="FF000000"/>
        <rFont val="Calibri"/>
        <family val="2"/>
        <scheme val="minor"/>
      </rPr>
      <t>(Source: crafted)</t>
    </r>
  </si>
  <si>
    <t>Young Child (4-9)</t>
  </si>
  <si>
    <t>ET52020</t>
  </si>
  <si>
    <r>
      <t xml:space="preserve">An individual from the age of four to nine years, covering the preschool and elementary school years.
</t>
    </r>
    <r>
      <rPr>
        <b/>
        <sz val="12"/>
        <color rgb="FF000000"/>
        <rFont val="Calibri"/>
        <family val="2"/>
        <scheme val="minor"/>
      </rPr>
      <t>(Source: crafted and https://www.acf.hhs.gov/ecd)</t>
    </r>
  </si>
  <si>
    <t>Pre-Teen (10-12)</t>
  </si>
  <si>
    <t>ET52030</t>
  </si>
  <si>
    <r>
      <t xml:space="preserve">An individual from the age of 10 to 12.
</t>
    </r>
    <r>
      <rPr>
        <b/>
        <sz val="12"/>
        <color rgb="FF000000"/>
        <rFont val="Calibri"/>
        <family val="2"/>
        <scheme val="minor"/>
      </rPr>
      <t>(Source: crafted and  https://www.cdc.gov/ncbddd/childdevelopment/positiveparenting/middle.html)</t>
    </r>
  </si>
  <si>
    <t>Teen (13-19)</t>
  </si>
  <si>
    <t>ET52040</t>
  </si>
  <si>
    <r>
      <t xml:space="preserve">An individual from the age of thirteen to nineteen years, encompassing the adolescent years.
</t>
    </r>
    <r>
      <rPr>
        <b/>
        <sz val="12"/>
        <color rgb="FF000000"/>
        <rFont val="Calibri"/>
        <family val="2"/>
        <scheme val="minor"/>
      </rPr>
      <t>(Source: crafted and https://www.cdc.gov/healthyyouth/index.htm)</t>
    </r>
  </si>
  <si>
    <t>Adult (20 to 64)</t>
  </si>
  <si>
    <t>ET52050</t>
  </si>
  <si>
    <r>
      <t xml:space="preserve">An individual from the age of twenty to sixty-four years.
</t>
    </r>
    <r>
      <rPr>
        <b/>
        <sz val="12"/>
        <color rgb="FF000000"/>
        <rFont val="Calibri"/>
        <family val="2"/>
        <scheme val="minor"/>
      </rPr>
      <t>(Source: crafted)</t>
    </r>
  </si>
  <si>
    <t>Senior Citizen (65+)</t>
  </si>
  <si>
    <t>ET52060</t>
  </si>
  <si>
    <r>
      <t xml:space="preserve">An individual aged sixty-five years or older eligible for retirement benefits.
</t>
    </r>
    <r>
      <rPr>
        <b/>
        <sz val="12"/>
        <color rgb="FF000000"/>
        <rFont val="Calibri"/>
        <family val="2"/>
        <scheme val="minor"/>
      </rPr>
      <t>(Sources: crafted from Social Security Act, 42 U.S.C. § 301 et seq.)</t>
    </r>
  </si>
  <si>
    <t>ET53000</t>
  </si>
  <si>
    <r>
      <t xml:space="preserve">Individuals receiving instruction across various settings and stages of life.
</t>
    </r>
    <r>
      <rPr>
        <b/>
        <sz val="12"/>
        <color rgb="FF000000"/>
        <rFont val="Calibri"/>
        <family val="2"/>
        <scheme val="minor"/>
      </rPr>
      <t>(Source: crafted)</t>
    </r>
  </si>
  <si>
    <t>Early Childhood Education</t>
  </si>
  <si>
    <t>ET53010</t>
  </si>
  <si>
    <r>
      <t xml:space="preserve">An individual receiving instruction through nursery school or kindergarten classes.
</t>
    </r>
    <r>
      <rPr>
        <b/>
        <sz val="12"/>
        <color rgb="FF000000"/>
        <rFont val="Calibri"/>
        <family val="2"/>
        <scheme val="minor"/>
      </rPr>
      <t>(Source: National Center for Education Statistics, https://nces.ed.gov/pubs99/condition99/pdf/glossary.pdf)</t>
    </r>
  </si>
  <si>
    <t>Primary Education</t>
  </si>
  <si>
    <t>ET53020</t>
  </si>
  <si>
    <r>
      <t xml:space="preserve">An individual receiving instruction in grades 1 through 6.
</t>
    </r>
    <r>
      <rPr>
        <b/>
        <sz val="12"/>
        <color rgb="FF000000"/>
        <rFont val="Calibri"/>
        <family val="2"/>
        <scheme val="minor"/>
      </rPr>
      <t>(Source: National Center for Education Statistics, https://nces.ed.gov/pubs99/condition99/pdf/glossary.pdf)</t>
    </r>
  </si>
  <si>
    <t>Lower Secondary Education</t>
  </si>
  <si>
    <t>ET53030</t>
  </si>
  <si>
    <r>
      <t xml:space="preserve">An individual receiving instruction in grades 7 through 9.
</t>
    </r>
    <r>
      <rPr>
        <b/>
        <sz val="12"/>
        <color rgb="FF000000"/>
        <rFont val="Calibri"/>
        <family val="2"/>
        <scheme val="minor"/>
      </rPr>
      <t>(Source: National Center for Education Statistics, https://nces.ed.gov/pubs99/condition99/pdf/glossary.pdf)</t>
    </r>
  </si>
  <si>
    <t>Upper Secondary Education</t>
  </si>
  <si>
    <t>ET53040</t>
  </si>
  <si>
    <r>
      <t xml:space="preserve">An individual receiving instruction in grades 10 through 12.
</t>
    </r>
    <r>
      <rPr>
        <b/>
        <sz val="12"/>
        <color rgb="FF000000"/>
        <rFont val="Calibri"/>
        <family val="2"/>
        <scheme val="minor"/>
      </rPr>
      <t>(Source: National Center for Education Statistics, https://nces.ed.gov/pubs99/condition99/pdf/glossary.pdf)</t>
    </r>
  </si>
  <si>
    <t>Non-university Higher Education</t>
  </si>
  <si>
    <t>ET53050</t>
  </si>
  <si>
    <r>
      <t xml:space="preserve">An individual receiving instruction from a community college, vocational-technical college, or other degree-granting institution in which programs typically take 2 years or more, but less than 4 years to complete.
</t>
    </r>
    <r>
      <rPr>
        <b/>
        <sz val="12"/>
        <color rgb="FF000000"/>
        <rFont val="Calibri"/>
        <family val="2"/>
        <scheme val="minor"/>
      </rPr>
      <t>(Source: National Center for Education Statistics, https://nces.ed.gov/pubs99/condition99/pdf/glossary.pdf)</t>
    </r>
  </si>
  <si>
    <t>University Higher Education</t>
  </si>
  <si>
    <t>ET53060</t>
  </si>
  <si>
    <r>
      <t xml:space="preserve">An individual receiving instruction from an undergraduate program from a 4-year college or university that usually requires completion of upper secondary education as a minimum condition for admission.
</t>
    </r>
    <r>
      <rPr>
        <b/>
        <sz val="12"/>
        <color rgb="FF000000"/>
        <rFont val="Calibri"/>
        <family val="2"/>
        <scheme val="minor"/>
      </rPr>
      <t>(Source: National Center for Education Statistics, https://nces.ed.gov/pubs99/condition99/pdf/glossary.pdf)</t>
    </r>
  </si>
  <si>
    <t>Graduate and Professional Higher Education</t>
  </si>
  <si>
    <t>ET53070</t>
  </si>
  <si>
    <r>
      <t xml:space="preserve">An individual receiving instruction from a graduate or professional school that usually requires a university diploma as a minimum condition for admission.
</t>
    </r>
    <r>
      <rPr>
        <b/>
        <sz val="12"/>
        <color rgb="FF000000"/>
        <rFont val="Calibri"/>
        <family val="2"/>
        <scheme val="minor"/>
      </rPr>
      <t>(Source: National Center for Education Statistics, https://nces.ed.gov/pubs99/condition99/pdf/glossary.pdf)</t>
    </r>
  </si>
  <si>
    <t>Trainee</t>
  </si>
  <si>
    <t>ET53080</t>
  </si>
  <si>
    <r>
      <t xml:space="preserve">An individual undergoing training to acquire specific skills or knowledge, often as part of an apprenticeship or internship program.
</t>
    </r>
    <r>
      <rPr>
        <b/>
        <sz val="12"/>
        <color rgb="FF000000"/>
        <rFont val="Calibri"/>
        <family val="2"/>
        <scheme val="minor"/>
      </rPr>
      <t>(Sources: modified from Workforce Innovation and Opportunity Act, 29 U.S.C. § 3101 et seq., https://www.ecfr.gov/current/title-22/chapter-I/subchapter-E/part-41/subpart-F/section-41.53)</t>
    </r>
  </si>
  <si>
    <t>ET59000</t>
  </si>
  <si>
    <r>
      <t xml:space="preserve">Varied identities and roles individuals may hold, each with distinct legal, social, and economic implications.
</t>
    </r>
    <r>
      <rPr>
        <b/>
        <sz val="12"/>
        <color rgb="FF000000"/>
        <rFont val="Calibri"/>
        <family val="2"/>
        <scheme val="minor"/>
      </rPr>
      <t>(Source: crafted)</t>
    </r>
  </si>
  <si>
    <t>Homeowner</t>
  </si>
  <si>
    <t>ET59010</t>
  </si>
  <si>
    <r>
      <t xml:space="preserve">An individual who owns a residential property, either outright or through a mortgage, and is responsible for its maintenance and taxes.
</t>
    </r>
    <r>
      <rPr>
        <b/>
        <sz val="12"/>
        <color rgb="FF000000"/>
        <rFont val="Calibri"/>
        <family val="2"/>
        <scheme val="minor"/>
      </rPr>
      <t>(Sources: modified from Real Estate Settlement Procedures Act, 12 U.S.C. § 2601 et seq. and https://www.hud.gov/topics/homeownership)</t>
    </r>
  </si>
  <si>
    <t>Land/Property Owner</t>
  </si>
  <si>
    <t>ET59020</t>
  </si>
  <si>
    <r>
      <t xml:space="preserve">An individual that holds legal title to land or real estate, with rights to use, lease, or sell the property.
</t>
    </r>
    <r>
      <rPr>
        <b/>
        <sz val="12"/>
        <color rgb="FF000000"/>
        <rFont val="Calibri"/>
        <family val="2"/>
        <scheme val="minor"/>
      </rPr>
      <t>(Sources: Uniform Relocation Assistance and Real Property Acquisition Policies Act, 42 U.S.C. § 4601 et seq.)</t>
    </r>
  </si>
  <si>
    <t>Refugee</t>
  </si>
  <si>
    <t>ET59030</t>
  </si>
  <si>
    <r>
      <t xml:space="preserve">An individual who has been forced to flee their country because of violence or persecution, or a well-founded fear of violence or persecution on account of race, religion, nationality, membership in a particular social group or political opinion.
</t>
    </r>
    <r>
      <rPr>
        <b/>
        <sz val="12"/>
        <color rgb="FF000000"/>
        <rFont val="Calibri"/>
        <family val="2"/>
        <scheme val="minor"/>
      </rPr>
      <t>(Sources: modified from P.L. 96-212 https://uscode.house.gov/statutes/pl/96/212.pdf;
https://www.unrefugees.org/refugee-facts/what-is-a-refugee/; and
https://www.ecfr.gov/current/title-45/subtitle-B/chapter-IV/part-400/subpart-D/subject-group-ECFRa2e11c136e10eba/section-400.43)</t>
    </r>
  </si>
  <si>
    <t>U.S. Citizen</t>
  </si>
  <si>
    <t>ET59040</t>
  </si>
  <si>
    <r>
      <t xml:space="preserve"> An individual who is a legal member of the United States, either by birth within the U.S. or through naturalization, possessing full rights and responsibilities under U.S. law.
</t>
    </r>
    <r>
      <rPr>
        <b/>
        <sz val="12"/>
        <color rgb="FF000000"/>
        <rFont val="Calibri"/>
        <family val="2"/>
        <scheme val="minor"/>
      </rPr>
      <t>(Sources: modified from U.S. Constitution, 14th Amendment, Section 1., Immigration and Nationality Act, 8 U.S.C. § 1401 et seq. and https://www.usimmigration.org/glossary/us-citizen)</t>
    </r>
  </si>
  <si>
    <t>Resident/Citizen of a U.S. Territory</t>
  </si>
  <si>
    <t>ET59050</t>
  </si>
  <si>
    <r>
      <t xml:space="preserve">An individual who resides in one of the U.S. territories, such as Puerto Rico, Guam, the U.S. Virgin Islands, American Samoa, or the Northern Mariana Islands, and is subject to the jurisdiction of the United States.
</t>
    </r>
    <r>
      <rPr>
        <b/>
        <sz val="12"/>
        <color rgb="FF000000"/>
        <rFont val="Calibri"/>
        <family val="2"/>
        <scheme val="minor"/>
      </rPr>
      <t>(Sources: crafted from Immigration and Nationality Act, 8 U.S.C. § 1101(a)(38) (definition of "United States" including territories), https://www.doi.gov/oia/islands)</t>
    </r>
  </si>
  <si>
    <t>Veteran (including dependents)</t>
  </si>
  <si>
    <t>ET59060</t>
  </si>
  <si>
    <r>
      <rPr>
        <sz val="12"/>
        <color rgb="FF000000"/>
        <rFont val="Calibri"/>
        <family val="2"/>
        <scheme val="minor"/>
      </rPr>
      <t xml:space="preserve">An individual who has served in the active military, naval, or air service and was discharged or released under conditions other than dishonorable. </t>
    </r>
    <r>
      <rPr>
        <b/>
        <sz val="12"/>
        <color rgb="FF000000"/>
        <rFont val="Calibri"/>
        <family val="2"/>
        <scheme val="minor"/>
      </rPr>
      <t>(Source: U.S. Department of Veterans Affairs, Title 38, U.S.C. § 101)</t>
    </r>
  </si>
  <si>
    <t>Active-Duty Service Person (including dependents)</t>
  </si>
  <si>
    <t>ET59070</t>
  </si>
  <si>
    <t>Reservist (including dependents)</t>
  </si>
  <si>
    <t>ET59080</t>
  </si>
  <si>
    <r>
      <t xml:space="preserve">A member of the military reserve forces who serves part-time and is not on active duty but can be called to active service during emergencies, deployments, or other military needs. </t>
    </r>
    <r>
      <rPr>
        <b/>
        <sz val="12"/>
        <color rgb="FF000000"/>
        <rFont val="Calibri"/>
        <family val="2"/>
        <scheme val="minor"/>
      </rPr>
      <t>(Sources: modified from U.S. Department of Defense, Reserve Component Definitions, Title 10, U.S.C. § 10102</t>
    </r>
    <r>
      <rPr>
        <sz val="12"/>
        <color rgb="FF000000"/>
        <rFont val="Calibri"/>
        <family val="2"/>
        <scheme val="minor"/>
      </rPr>
      <t>)</t>
    </r>
  </si>
  <si>
    <t>Consumer</t>
  </si>
  <si>
    <t>ET59090</t>
  </si>
  <si>
    <r>
      <t xml:space="preserve">An individual who purchases or uses goods and services for personal, family, or household purposes, not for resale or commercial purposes.
</t>
    </r>
    <r>
      <rPr>
        <b/>
        <sz val="12"/>
        <color rgb="FF000000"/>
        <rFont val="Calibri"/>
        <family val="2"/>
        <scheme val="minor"/>
      </rPr>
      <t>(Sources: Consumer Credit Protection Act, 15 U.S.C. § 1601 et seq.)</t>
    </r>
  </si>
  <si>
    <t>ET54999</t>
  </si>
  <si>
    <r>
      <t xml:space="preserve">An individual who does not fall under any of the criteria provided.
</t>
    </r>
    <r>
      <rPr>
        <b/>
        <sz val="12"/>
        <color rgb="FF000000"/>
        <rFont val="Calibri"/>
        <family val="2"/>
        <scheme val="minor"/>
      </rPr>
      <t>(Source: crafted)</t>
    </r>
  </si>
  <si>
    <t>Entity Attributes</t>
  </si>
  <si>
    <t>This tab provides the domain values for Entity Attributes</t>
  </si>
  <si>
    <t>This section provides a summarized list of the Entity Attributes (domain values) available for agencies to select from. Note that this is meant to be for readability purposes only.</t>
  </si>
  <si>
    <t>This section provides a comprehensive breakdown of the Entity Attributes (domain values) noted in the summarized list above and their relationship to the (SDE) Data Element List. This section also provides definitions for each of these types (domain values) and the source for these definitions.</t>
  </si>
  <si>
    <t>Entity Attribute
Domain Value Name and Code</t>
  </si>
  <si>
    <t>EA10000 - Unrestricted/Undetermined</t>
  </si>
  <si>
    <t>EA11000 - Unrestricted by Entity Attribute</t>
  </si>
  <si>
    <t>EA11010 - Unrestricted by Entity Attribute</t>
  </si>
  <si>
    <t>EA11020 - Unrestricted by Individual Attribute</t>
  </si>
  <si>
    <t>EA12000 - Specific Restrictions Determined at NOFO Level</t>
  </si>
  <si>
    <t>EA12010 - Specific Restrictions Determined at NOFO Level</t>
  </si>
  <si>
    <t>EA20000 - Size and Set Aside Characteristics</t>
  </si>
  <si>
    <t>EA21000 - Small or Disadvantaged Business Agency Certifications</t>
  </si>
  <si>
    <t>EA21010 - AbilityOne-Certified Nonprofit Agency</t>
  </si>
  <si>
    <t>EA21020 - DOL-Certified Labor Surplus Area Business</t>
  </si>
  <si>
    <t>EA21030 - DOT-Certified Disadvantaged Business Enterprise (DBE)</t>
  </si>
  <si>
    <t>EA21040 - SBA Certified Service-Disabled Veteran-Owned Joint Venture</t>
  </si>
  <si>
    <t>EA21050 - SBA-Certified 8(a) Joint Venture</t>
  </si>
  <si>
    <t>EA21060 - SBA-Certified 8(a) Program Participant</t>
  </si>
  <si>
    <t>EA21070 - SBA-Certified Economically Disadvantaged Woman Owned Small Business Joint Venture</t>
  </si>
  <si>
    <t>EA21080 - SBA-Certified HUBZone Business</t>
  </si>
  <si>
    <t>EA21090 - SBA-Certified Service-Disabled Veteran Owned Business</t>
  </si>
  <si>
    <t>EA21100 - SBA-Certified Veteran Owned Small Business</t>
  </si>
  <si>
    <t>EA21110 - SBA-Certified Woman Owned Small Business</t>
  </si>
  <si>
    <t>EA22000 - Small or Disadvantaged Business Entity Self-Certifications</t>
  </si>
  <si>
    <t>EA22010 - Self-Certified Economically Disadvantaged Woman Owned Small Business</t>
  </si>
  <si>
    <t>EA22020 - Self-Certified Emerging Small Business</t>
  </si>
  <si>
    <t>EA22030 - Self-Certified HUBZone Joint Venture</t>
  </si>
  <si>
    <t>EA22040 - Self-Certified Small Agricultural Cooperative</t>
  </si>
  <si>
    <t>EA22050 - Self-Certified Small Business</t>
  </si>
  <si>
    <t>EA22060 - Self-Certified Small Disadvantaged Business</t>
  </si>
  <si>
    <t>EA22070 - Self-Certified Veteran Owned Business</t>
  </si>
  <si>
    <t>EA22080 - Self-Certified Woman Owned Business</t>
  </si>
  <si>
    <t>EA22090 - Self-Certified Woman Owned Small Business Joint Venture</t>
  </si>
  <si>
    <t>EA23000 - Racial or Ethnic Minority Owned Businesses</t>
  </si>
  <si>
    <t>EA23010 - Asian-Pacific American Owned Business</t>
  </si>
  <si>
    <t>EA23020 - Black or African American Owned Business</t>
  </si>
  <si>
    <t>EA23030 - Hispanic or Latino American Owned Business</t>
  </si>
  <si>
    <t>EA23040 - Subcontinent Asian (Asian-Indian) American Owned Business</t>
  </si>
  <si>
    <t>EA24000 - Tribal/Native Owned Businesses</t>
  </si>
  <si>
    <t>EA24010 - Native American, Alaska Native, or Native Hawaiian Owned Business</t>
  </si>
  <si>
    <t>EA24020 - Tribally Owned Business</t>
  </si>
  <si>
    <t>EA25000 - Other Business Ownership Characteristics</t>
  </si>
  <si>
    <t>EA25010 - Community Development Corporation Owned Business</t>
  </si>
  <si>
    <t>EA25020 - U.S. Federal Government Owned Business</t>
  </si>
  <si>
    <t>EA25030 - U.S. State Government Owned Business</t>
  </si>
  <si>
    <t>EA25040 - U.S. Local Government Owned Business</t>
  </si>
  <si>
    <t xml:space="preserve">EA30000 - Educational Institution Characteristics </t>
  </si>
  <si>
    <t>EA31000 - Educational Institution Level</t>
  </si>
  <si>
    <t>EA31010 - Pre-K/Early Childhood Education</t>
  </si>
  <si>
    <t>EA31020 - K-12</t>
  </si>
  <si>
    <t>EA31030 - Community College</t>
  </si>
  <si>
    <t>EA31040 - 4-year College or University</t>
  </si>
  <si>
    <t>EA31050 - Non-accredited, Non-degree Granting Post-Secondary Educational Institution</t>
  </si>
  <si>
    <t>EA31060 - Institution of Higher Education</t>
  </si>
  <si>
    <t>EA32000 - Minority Serving Educational Institutions (MSI)</t>
  </si>
  <si>
    <t>EA32010 - Alaska Native Serving Educational Institution</t>
  </si>
  <si>
    <t>EA32020 - Asian American and Native American Pacific Islander Serving Educational Institution</t>
  </si>
  <si>
    <t>EA32030 - Hispanic or Latino Serving Educational Institution</t>
  </si>
  <si>
    <t>EA32040 - Historically Black College or University (HBCU)</t>
  </si>
  <si>
    <t>EA32050 - Native Hawaiian Serving Educational Institution</t>
  </si>
  <si>
    <t>EA32060 - Tribal Educational Agency</t>
  </si>
  <si>
    <t>EA32070 - Tribally Controlled College or University (TCCU)</t>
  </si>
  <si>
    <t>EA33000 - Other Educational Characteristics</t>
  </si>
  <si>
    <t>EA33010 - 1862 Land Grant College</t>
  </si>
  <si>
    <t>EA33020 - 1890 Land Grant College</t>
  </si>
  <si>
    <t>EA33030 - 1994 Land Grant College</t>
  </si>
  <si>
    <t>EA33040 - Accredited Educational Institution</t>
  </si>
  <si>
    <t>EA33050 - Charter School</t>
  </si>
  <si>
    <t>EA33060 - Designated State Agency</t>
  </si>
  <si>
    <t>EA33070 - Parent Organization</t>
  </si>
  <si>
    <t>EA33080 - Public Educational Institution</t>
  </si>
  <si>
    <t>EA33090 - School of Forestry</t>
  </si>
  <si>
    <t>EA33100 - State Agency Responsible for Adult Education</t>
  </si>
  <si>
    <t>EA33110 - State Educational Agency or Board</t>
  </si>
  <si>
    <t>EA33120 - Veterinary College</t>
  </si>
  <si>
    <t>EA33130 - Vocational Rehabilitation Agency</t>
  </si>
  <si>
    <t>EA4000 - Other Business Entity Characteristics</t>
  </si>
  <si>
    <t>EA40100 - Cooperative Institute</t>
  </si>
  <si>
    <t>EA40200 - Community Based Organization</t>
  </si>
  <si>
    <t>EA40300 - Domestic Violence Shelter</t>
  </si>
  <si>
    <t>EA40400 - Faith-based Partnership Entity</t>
  </si>
  <si>
    <t>EA40500 - Federally Funded Research and Development Center (FFRDC)</t>
  </si>
  <si>
    <t>EA40600 - Health Care Provider</t>
  </si>
  <si>
    <t>EA40700 - Independent Research Institute</t>
  </si>
  <si>
    <t>EA40800 - Library</t>
  </si>
  <si>
    <t>EA40900 - Manufacturer of Goods</t>
  </si>
  <si>
    <t>EA41000 - Museum</t>
  </si>
  <si>
    <t>EA41100 - 501(c)3 Status</t>
  </si>
  <si>
    <t>EA41200 - Other than 501(c)3 Status</t>
  </si>
  <si>
    <t xml:space="preserve">EA41300 - Non-tax Exempt </t>
  </si>
  <si>
    <t>EA41400 - Nonprofit Research Organization</t>
  </si>
  <si>
    <t>EA41500 - Population Specific Organization</t>
  </si>
  <si>
    <t>EA41600 - Private Foundation</t>
  </si>
  <si>
    <t>EA41700 - Public Health Agency</t>
  </si>
  <si>
    <t>EA41800 - Tribal Domestic Violence or Sexual Assault Coalition</t>
  </si>
  <si>
    <t>EA41900 - Urban Indian Organization</t>
  </si>
  <si>
    <t>EA42000 - Other</t>
  </si>
  <si>
    <t>EA50000 - Individual Characteristics</t>
  </si>
  <si>
    <t>EA51000 - Medical Condition</t>
  </si>
  <si>
    <t>EA51010 - Physical Impairment</t>
  </si>
  <si>
    <t>EA51020- Chronic Disease</t>
  </si>
  <si>
    <t>EA51030 - Mental Impairment</t>
  </si>
  <si>
    <t>EA51040 - Substance Abuse Disorder</t>
  </si>
  <si>
    <t>EA52000 - Societal Challenges</t>
  </si>
  <si>
    <t>EA52010 - Juvenile Delinquency</t>
  </si>
  <si>
    <t>EA52020 - First Generation Students</t>
  </si>
  <si>
    <t>EA52030 - Food Insecurity</t>
  </si>
  <si>
    <t>EA52040 - Homelessness</t>
  </si>
  <si>
    <t>EA52050 - Unemployment</t>
  </si>
  <si>
    <t>EA52060 - Workforce Re-Entry</t>
  </si>
  <si>
    <t>EA53000 - Income</t>
  </si>
  <si>
    <t>EA53010 - Upper Income Level</t>
  </si>
  <si>
    <t>EA53020 - Middle Income Level</t>
  </si>
  <si>
    <t>EA53030 - Moderate Income Level</t>
  </si>
  <si>
    <t>EA53040 - Low Income Level</t>
  </si>
  <si>
    <t>EA53050 - Not Known</t>
  </si>
  <si>
    <t>EA59000 - Other</t>
  </si>
  <si>
    <t>EA59999 - Other</t>
  </si>
  <si>
    <t>Attribute Types (Level 3)</t>
  </si>
  <si>
    <t>EntityAttributeCategoryName</t>
  </si>
  <si>
    <t>EligibleAwardApplicantEntityAttributeName;
EligibleBeneficiaryEntityAttributeName;
EligibleSubAwardApplicantEntityAttributeName</t>
  </si>
  <si>
    <t>EligibleAwardApplicantEntityAttributeCode;
EligibleBeneficiaryEntityAttributeCode;
EligibleSubAwardApplicantEntityAttributeCode</t>
  </si>
  <si>
    <t>EA10000</t>
  </si>
  <si>
    <r>
      <t xml:space="preserve">The highest level grouping for all entities not restricted to any specific entity attribute. </t>
    </r>
    <r>
      <rPr>
        <b/>
        <sz val="12"/>
        <color rgb="FF000000"/>
        <rFont val="Calibri"/>
        <family val="2"/>
        <scheme val="minor"/>
      </rPr>
      <t>(Source: crafted)</t>
    </r>
  </si>
  <si>
    <t>Unrestricted by Entity Attribute</t>
  </si>
  <si>
    <t>EA11000</t>
  </si>
  <si>
    <t>EA11010</t>
  </si>
  <si>
    <r>
      <t xml:space="preserve">In the applicant eligibility context, this indicates that eligibility is not restricted to any specific entity attributes from the picklist. Eligibility may still be subject to additional restrictions detailed in the "Additional Information on Eligibility" section of the NOFO or AL.
</t>
    </r>
    <r>
      <rPr>
        <b/>
        <sz val="12"/>
        <color rgb="FF000000"/>
        <rFont val="Calibri"/>
        <family val="2"/>
        <scheme val="minor"/>
      </rPr>
      <t>(Source: crafted)</t>
    </r>
  </si>
  <si>
    <t>Unrestricted by Individual Attribute</t>
  </si>
  <si>
    <t>EA11020</t>
  </si>
  <si>
    <r>
      <t xml:space="preserve">Not limited by specific individual characteristics, affiliations, or demographic attributes. Restrictions are not imposed. (Source: modified from grants.gov "Grant Eligibility Criteria")
</t>
    </r>
    <r>
      <rPr>
        <b/>
        <sz val="12"/>
        <color rgb="FF000000"/>
        <rFont val="Calibri"/>
        <family val="2"/>
      </rPr>
      <t>(Source: crafted)</t>
    </r>
  </si>
  <si>
    <t>EA12000</t>
  </si>
  <si>
    <t>EA12010</t>
  </si>
  <si>
    <t>In the applicant eligibility context, this indicates that eligibility is subject to additional Entity Attribute restrictions captured at the NOFO level that are not capturable at the AL/program level (since they vary across NOFOs under the program in non-intersecting manner).</t>
  </si>
  <si>
    <t>Size and Set Aside Characteristics</t>
  </si>
  <si>
    <t>EA20000</t>
  </si>
  <si>
    <r>
      <t xml:space="preserve">Characteristics of the business or business owner that may inform eligibility.
</t>
    </r>
    <r>
      <rPr>
        <b/>
        <sz val="12"/>
        <color rgb="FF000000"/>
        <rFont val="Calibri"/>
        <family val="2"/>
        <scheme val="minor"/>
      </rPr>
      <t>(Source: crafted)</t>
    </r>
  </si>
  <si>
    <t>Small or Disadvantaged Business Agency Certifications</t>
  </si>
  <si>
    <t>EA21000</t>
  </si>
  <si>
    <r>
      <t xml:space="preserve">Agency-validated business-related attributes (certification or certified).
</t>
    </r>
    <r>
      <rPr>
        <b/>
        <sz val="12"/>
        <color rgb="FF000000"/>
        <rFont val="Calibri"/>
        <family val="2"/>
        <scheme val="minor"/>
      </rPr>
      <t>(Source: crafted)</t>
    </r>
  </si>
  <si>
    <t>AbilityOne-Certified Nonprofit Agency</t>
  </si>
  <si>
    <t>EA21010</t>
  </si>
  <si>
    <r>
      <rPr>
        <sz val="12"/>
        <color rgb="FF000000"/>
        <rFont val="Calibri"/>
        <family val="2"/>
        <scheme val="minor"/>
      </rPr>
      <t xml:space="preserve">Nonprofit agency serving people who are blind or "nonprofit agency serving people with other severe disabilities" (referred to jointly as AbilityOne participating nonprofit agencies) means a qualified nonprofit agency employing people who are blind or have other severe disabilities approved by the Committee to furnish a commodity or a service to the Government under 41 U.S.C. chapter 85.
</t>
    </r>
    <r>
      <rPr>
        <b/>
        <sz val="12"/>
        <color rgb="FF000000"/>
        <rFont val="Calibri"/>
        <family val="2"/>
        <scheme val="minor"/>
      </rPr>
      <t>(Source: FAR 8.701)</t>
    </r>
  </si>
  <si>
    <t>DOL-Certified Labor Surplus Area Business</t>
  </si>
  <si>
    <t>EA21020</t>
  </si>
  <si>
    <r>
      <t xml:space="preserve">Labor surplus area concern means a concern that together with its first-tier subcontractors will perform substantially in labor surplus areas. Performance is substantially in labor surplus areas if the costs incurred under the contract on account of manufacturing, production, or performance of appropriate services in labor surplus areas exceed 50 percent of the contract price.
</t>
    </r>
    <r>
      <rPr>
        <b/>
        <sz val="12"/>
        <color rgb="FF000000"/>
        <rFont val="Calibri"/>
        <family val="2"/>
        <scheme val="minor"/>
      </rPr>
      <t>(Source: FAR 2.101)</t>
    </r>
  </si>
  <si>
    <t>DOT-Certified Disadvantaged Business Enterprise (DBE)</t>
  </si>
  <si>
    <t>EA21030</t>
  </si>
  <si>
    <r>
      <t xml:space="preserve">To participate in the DBE program, a small business owned and controlled by socially and economically disadvantaged individuals must receive DBE certification from the relevant state– generally through the state Unified Certification Program (UCP). To be regarded as economically disadvantaged, an individual must have a personal net worth that does not exceed $1.32 million. To be seen as a small business, a firm must meet SBA size criteria AND must not have average annual gross receipts, over the previous 3 years, in excess of the DBE size limit. Size limits for the airport concessions DBE program are higher.
</t>
    </r>
    <r>
      <rPr>
        <b/>
        <sz val="12"/>
        <color rgb="FF000000"/>
        <rFont val="Calibri"/>
        <family val="2"/>
        <scheme val="minor"/>
      </rPr>
      <t>(Source: https://www.transportation.gov/civil-rights/disadvantaged-business-enterprise/definition-disadvantaged-business-enterprise)</t>
    </r>
  </si>
  <si>
    <t>SBA Certified Service-Disabled Veteran-Owned Joint Venture</t>
  </si>
  <si>
    <t>EA21040</t>
  </si>
  <si>
    <r>
      <t xml:space="preserve">A mentor and its protégé can joint venture as a small business for any small business contract, provided the protégé individually qualifies as small and is certified in SBA's service-disabled veteran-owned program
</t>
    </r>
    <r>
      <rPr>
        <b/>
        <sz val="12"/>
        <color rgb="FF000000"/>
        <rFont val="Calibri"/>
        <family val="2"/>
        <scheme val="minor"/>
      </rPr>
      <t>(Source: modified from https://www.sba.gov/federal-contracting/contracting-assistance-programs/joint-ventures)</t>
    </r>
  </si>
  <si>
    <t>SBA-Certified 8(a) Joint Venture</t>
  </si>
  <si>
    <t>EA21050</t>
  </si>
  <si>
    <r>
      <t xml:space="preserve">A mentor and its protégé can joint venture as a small business for any small business contract, provided the protégé individually qualifies as small and can qualify for SBA's 8(a) program
</t>
    </r>
    <r>
      <rPr>
        <b/>
        <sz val="12"/>
        <color rgb="FF000000"/>
        <rFont val="Calibri"/>
        <family val="2"/>
        <scheme val="minor"/>
      </rPr>
      <t>(Source: modified from https://www.sba.gov/federal-contracting/contracting-assistance-programs/joint-ventures)</t>
    </r>
  </si>
  <si>
    <t>SBA-Certified 8(a) Program Participant</t>
  </si>
  <si>
    <t>EA21060</t>
  </si>
  <si>
    <r>
      <t xml:space="preserve">To qualify for the 8(a) program, businesses must meet the following eligibility criteria:
-Be a small business
-Not have previously participated in the 8(a) program
-Be at least 51% owned and controlled by U.S. citizens who are socially and economically disadvantaged
-Have a personal net worth of $850 thousand or less, adjusted gross income of $400 thousand or less, and assets totaling $6.5 million or less
-Demonstrate good character
-Demonstrate the potential for success such as having been in business for two years
8(a) certification lasts for a maximum of nine years. The first four years are considered a development stage and the last five years are considered a transitional stage. Continuation in the program is dependent on staying in compliance with program requirements.
The federal government fully defines who qualifies for the 8(a) program — including what counts as being socially and economically disadvantaged — in Title 13 Part 124 of the Code of Federal Regulations
</t>
    </r>
    <r>
      <rPr>
        <b/>
        <sz val="12"/>
        <color rgb="FF000000"/>
        <rFont val="Calibri"/>
        <family val="2"/>
        <scheme val="minor"/>
      </rPr>
      <t>(Source: https://www.sba.gov/federal-contracting/contracting-assistance-programs/8a-business-development-program)</t>
    </r>
  </si>
  <si>
    <t>SBA-Certified Economically Disadvantaged Woman Owned Small Business Joint Venture</t>
  </si>
  <si>
    <t>EA21070</t>
  </si>
  <si>
    <r>
      <t xml:space="preserve">A mentor and its protégé can joint venture as a small business for any small business contract, provided the protégé individually qualifies as small and is certified in SBA's economically disadvantaged woman owned program
</t>
    </r>
    <r>
      <rPr>
        <b/>
        <sz val="12"/>
        <color rgb="FF000000"/>
        <rFont val="Calibri"/>
        <family val="2"/>
        <scheme val="minor"/>
      </rPr>
      <t>(Source: modified from https://www.sba.gov/federal-contracting/contracting-assistance-programs/joint-ventures)</t>
    </r>
  </si>
  <si>
    <t>SBA-Certified HUBZone Business</t>
  </si>
  <si>
    <t>EA21080</t>
  </si>
  <si>
    <r>
      <t xml:space="preserve">To qualify for the HUBZone program, your business must:
-Be a small business according to SBA size standards
-Be at least 51% owned and controlled by U.S. citizens, a Community -Development Corporation, an agricultural cooperative, an Alaska Native corporation, a Native Hawaiian organization, or an Indian tribe
-Have its principal office located in a HUBZone *
-Have at least 35% of its employees living in a HUBZone*, per 
*https://maps.certify.sba.gov/hubzone/map#center=44.722800,-103.249700&amp;zoom=4.
You can find the full qualification criteria in Title 13 Part 126 Subpart B of the Code of Federal Regulations (CFR)
</t>
    </r>
    <r>
      <rPr>
        <b/>
        <sz val="12"/>
        <color rgb="FF000000"/>
        <rFont val="Calibri"/>
        <family val="2"/>
        <scheme val="minor"/>
      </rPr>
      <t>(Source: https://www.sba.gov/federal-contracting/contracting-assistance-programs/hubzone-program)</t>
    </r>
  </si>
  <si>
    <t>SBA-Certified Service-Disabled Veteran Owned Business</t>
  </si>
  <si>
    <t>EA21090</t>
  </si>
  <si>
    <r>
      <t xml:space="preserve">(1)(i) Not less than 51 percent of which is owned and controlled by one or more service-disabled veterans or, in the case of any publicly owned business, not less than 51 percent of the stock of which is owned by one or more service-disabled veterans; and
(ii) The management and daily business operations of which are controlled by one or more service-disabled veterans or, in the case of a service-disabled veteran with permanent and severe disability, the spouse or permanent caregiver of such veteran; or
(2) A small business concern eligible under the SDVOSB Program in accordance with 13 CFR part 128 (see subpart 19.14).
(3) Service-disabled veteran, as used in this definition, means a veteran as defined in 38 U.S.C.101(2), with a disability that is service-connected, as defined in 38 U.S.C.101(16), and who is registered in the Beneficiary Identification and Records Locator Subsystem, or successor system that is maintained by the Department of Veterans Affairs’ Veterans Benefits Administration, as a service-disabled veteran.
--Service-disabled veteran-owned small business (SDVOSB) concern eligible under the SDVOSB Program means an SDVOSB concern that—
(1) Effective January 1, 2024, is designated in the System for Award Management (SAM) as certified by the Small Business Administration (SBA) in accordance with 13 CFR 128.300; or
(2) Has represented that it is an SDVOSB concern in SAM and submitted a complete application for certification to SBA on or before December 31, 2023.]
</t>
    </r>
    <r>
      <rPr>
        <b/>
        <sz val="12"/>
        <color rgb="FF000000"/>
        <rFont val="Calibri"/>
        <family val="2"/>
        <scheme val="minor"/>
      </rPr>
      <t>(Source: FAR 2.101)</t>
    </r>
  </si>
  <si>
    <t>SBA-Certified Veteran Owned Small Business</t>
  </si>
  <si>
    <t>EA21100</t>
  </si>
  <si>
    <r>
      <t xml:space="preserve">Certification with SBA:
-Be considered a small business, as defined by the size standard corresponding to any NAICS code listed in the business’s SAM profile.
-Have no less than 51% of the business owned and controlled by one or more veterans.
Full description: https://www.federalregister.gov/documents/2022/11/29/2022-25508/veteran-owned-small-business-and-service-disabled-veteran-owned-small-business-certification
</t>
    </r>
    <r>
      <rPr>
        <b/>
        <sz val="12"/>
        <color rgb="FF000000"/>
        <rFont val="Calibri"/>
        <family val="2"/>
        <scheme val="minor"/>
      </rPr>
      <t>(Source: modified from https://www.sba.gov/federal-contracting/contracting-assistance-programs/veteran-contracting-assistance-programs#id-veteran-small-business-certification-vetcert-program)</t>
    </r>
  </si>
  <si>
    <t>SBA-Certified Woman Owned Small Business</t>
  </si>
  <si>
    <t>EA21110</t>
  </si>
  <si>
    <r>
      <t xml:space="preserve">"Women-owned small business (WOSB)" concern eligible under the WOSB Program means a small business concern that is at least 51 percent directly and unconditionally owned by, and the management and daily business operations of which are controlled by, one or more women who are citizens of the United States, and the concern is certified by SBA or an approved third-party certifier in accordance with 13 CFR 127.300.
</t>
    </r>
    <r>
      <rPr>
        <b/>
        <sz val="12"/>
        <color rgb="FF000000"/>
        <rFont val="Calibri"/>
        <family val="2"/>
        <scheme val="minor"/>
      </rPr>
      <t>(Source: FAR 2.101)</t>
    </r>
  </si>
  <si>
    <t>Small or Disadvantaged Business Entity Self-Certifications</t>
  </si>
  <si>
    <t>EA22000</t>
  </si>
  <si>
    <r>
      <t xml:space="preserve">Entity self-verified business-related attributes (self-certification, self-certified, self-selection, or self-selected) 
</t>
    </r>
    <r>
      <rPr>
        <b/>
        <sz val="12"/>
        <color rgb="FF000000"/>
        <rFont val="Calibri"/>
        <family val="2"/>
        <scheme val="minor"/>
      </rPr>
      <t>(Source: crafted)</t>
    </r>
  </si>
  <si>
    <t>Self-Certified Economically Disadvantaged Woman Owned Small Business</t>
  </si>
  <si>
    <t>EA22010</t>
  </si>
  <si>
    <r>
      <t xml:space="preserve">Small business concern that is at least 51 percent directly and unconditionally owned by, and the management and daily business operations of which are controlled by, one or more women who are citizens of the United States and who are economically disadvantaged in accordance with 13 CFR part 127, and the concern is certified by SBA or an approved third-party certifier in accordance with 13 CFR 127.300. It automatically qualifies as a women-owned small business (WOSB) concern eligible under the WOSB Program.
</t>
    </r>
    <r>
      <rPr>
        <b/>
        <sz val="12"/>
        <color rgb="FF000000"/>
        <rFont val="Calibri"/>
        <family val="2"/>
        <scheme val="minor"/>
      </rPr>
      <t>(Source: FAR 2.101)</t>
    </r>
  </si>
  <si>
    <t>Self-Certified Emerging Small Business</t>
  </si>
  <si>
    <t>EA22020</t>
  </si>
  <si>
    <r>
      <t xml:space="preserve">Small business concern whose size is no greater than 50 percent of
the numerical size standard applicable to the North American Industry Classification System (NAICS) code assigned to a contracting opportunity. 
</t>
    </r>
    <r>
      <rPr>
        <b/>
        <sz val="12"/>
        <color rgb="FF000000"/>
        <rFont val="Calibri"/>
        <family val="2"/>
        <scheme val="minor"/>
      </rPr>
      <t>(Source: https://www.govinfo.gov/content/pkg/CFR-2010-title48-vol2/pdf/CFR-2010-title48-vol2-sec52-219-21.pdf)</t>
    </r>
  </si>
  <si>
    <t>Self-Certified HUBZone Joint Venture</t>
  </si>
  <si>
    <t>EA22030</t>
  </si>
  <si>
    <r>
      <t xml:space="preserve">A mentor and its protégé can joint venture as a small business for any small business contract, provided the protégé individually qualifies as small and is certified SBA's HUBZone program
Full qualifications can be found at Title 13 Part 126 Subpart B of the Code of Federal Regulations (CFR); https://www.ecfr.gov/current/title-13/chapter-I/part-126
</t>
    </r>
    <r>
      <rPr>
        <b/>
        <sz val="12"/>
        <color rgb="FF000000"/>
        <rFont val="Calibri"/>
        <family val="2"/>
        <scheme val="minor"/>
      </rPr>
      <t>(Source: modified from https://www.sba.gov/federal-contracting/contracting-assistance-programs/joint-ventures)</t>
    </r>
  </si>
  <si>
    <t>Self-Certified Small Agricultural Cooperative</t>
  </si>
  <si>
    <t>EA22040</t>
  </si>
  <si>
    <r>
      <t xml:space="preserve">Association (corporate or otherwise) acting pursuant to the provisions of the Agricultural Marketing Act (12 U.S.C.A. 1141j) whose size does not exceed the size standard established by SBA for other similar agricultural small business concerns. A small agricultural cooperative's member shareholders are not considered to be affiliates of the cooperative by virtue of their membership in the cooperative. However, a business concern or cooperative that does not qualify as small under this part may not be a member of a small agricultural cooperative.
</t>
    </r>
    <r>
      <rPr>
        <b/>
        <sz val="12"/>
        <color rgb="FF000000"/>
        <rFont val="Calibri"/>
        <family val="2"/>
        <scheme val="minor"/>
      </rPr>
      <t>(Source: https://www.ecfr.gov/current/title-13/chapter-I/part-121/subpart-A/subject-group-ECFRd133f03f6d8398b/section-121.105)</t>
    </r>
  </si>
  <si>
    <t>Self-Certified Small Business</t>
  </si>
  <si>
    <t>EA22050</t>
  </si>
  <si>
    <r>
      <t xml:space="preserve">Size standards themselves are expressed either in number of employees or annual receipts in millions of dollars, unless otherwise specified. Entities have one year from registration in SAM.gov to work with SBA to achieve SBA Small Business Certification
</t>
    </r>
    <r>
      <rPr>
        <b/>
        <sz val="12"/>
        <color rgb="FF000000"/>
        <rFont val="Calibri"/>
        <family val="2"/>
        <scheme val="minor"/>
      </rPr>
      <t>(Source: https://www.ecfr.gov/current/title-13/chapter-I/part-121)</t>
    </r>
  </si>
  <si>
    <t>Self-Certified Small Disadvantaged Business</t>
  </si>
  <si>
    <t>EA22060</t>
  </si>
  <si>
    <r>
      <t xml:space="preserve">Small disadvantaged business concern consistent with 13 CFR 124.1001, means a small business concern under the size standard applicable to the acquisition, that:
(1) Is at least 51 percent unconditionally and directly owned (as defined at 13 CFR 124.105) by—
(i) One or more socially disadvantaged (as defined at 13 CFR 124.103) and economically disadvantaged (as defined at 13 CFR 124.104) individuals who are citizens of the United States; and
(ii) Each individual claiming economic disadvantage has a net worth not exceeding the threshold at 13 CFR 124.104(c)(2) after taking into account the applicable exclusions set forth at 13 CFR 124.104(c)(2); and
(2) The management and daily business operations of which are controlled (as defined at 13 CFR 124.106) by individuals who meet the criteria in paragraphs (1)(i) and (ii) of this definition.
</t>
    </r>
    <r>
      <rPr>
        <b/>
        <sz val="12"/>
        <color rgb="FF000000"/>
        <rFont val="Calibri"/>
        <family val="2"/>
        <scheme val="minor"/>
      </rPr>
      <t>(Source: FAR 2.101)</t>
    </r>
  </si>
  <si>
    <t>Self-Certified Veteran Owned Business</t>
  </si>
  <si>
    <t>EA22070</t>
  </si>
  <si>
    <r>
      <t xml:space="preserve">(1) Not less than 51 percent of which is owned and controlled by one or more veterans (as defined at 38 U.S.C. 101(2)) or, in the case of any publicly owned business, not less than 51 percent of the stock of which is owned by one or more veterans; and
(2) The management and daily business operations of which are controlled by one or more veterans.
</t>
    </r>
    <r>
      <rPr>
        <b/>
        <sz val="12"/>
        <color rgb="FF000000"/>
        <rFont val="Calibri"/>
        <family val="2"/>
        <scheme val="minor"/>
      </rPr>
      <t>(Source: FAR 52.219-8)</t>
    </r>
  </si>
  <si>
    <t>Self-Certified Woman Owned Business</t>
  </si>
  <si>
    <t>EA22080</t>
  </si>
  <si>
    <r>
      <t xml:space="preserve">(1) That is at least 51 percent owned by one or more women; or, in the case of any publicly owned business, at least 51 percent of the stock of which is owned by one or more women, and;
(2) Whose management and daily business operations are controlled by one or more women.
</t>
    </r>
    <r>
      <rPr>
        <b/>
        <sz val="12"/>
        <color rgb="FF000000"/>
        <rFont val="Calibri"/>
        <family val="2"/>
        <scheme val="minor"/>
      </rPr>
      <t>(Source: https://www.acquisition.gov/far/52.219-1)</t>
    </r>
  </si>
  <si>
    <t>Self-Certified Woman Owned Small Business Joint Venture</t>
  </si>
  <si>
    <t>EA22090</t>
  </si>
  <si>
    <r>
      <t xml:space="preserve">A mentor and its protégé can joint venture as a small business for any small business contract, provided the protégé individually qualifies as small and qualifies for SBA's woman owned small business program
</t>
    </r>
    <r>
      <rPr>
        <b/>
        <sz val="12"/>
        <color rgb="FF000000"/>
        <rFont val="Calibri"/>
        <family val="2"/>
        <scheme val="minor"/>
      </rPr>
      <t>(Source: modified from https://www.sba.gov/federal-contracting/contracting-assistance-programs/joint-ventures)</t>
    </r>
  </si>
  <si>
    <t>Racial or Ethnic Minority Owned Businesses</t>
  </si>
  <si>
    <r>
      <t xml:space="preserve">Race or ethnicity identification of the business owner(s).
</t>
    </r>
    <r>
      <rPr>
        <b/>
        <sz val="12"/>
        <color rgb="FF000000"/>
        <rFont val="Calibri"/>
        <family val="2"/>
        <scheme val="minor"/>
      </rPr>
      <t>(Source: crafted)</t>
    </r>
  </si>
  <si>
    <t>Asian-Pacific American Owned Business</t>
  </si>
  <si>
    <t>EA23010</t>
  </si>
  <si>
    <r>
      <t xml:space="preserve">At least 51 percent unconditionally-owned by one or more Asian-Pacific Americans (persons with origins from Burma, Thailand, Malaysia, Indonesia, Singapore, Brunei, Japan, China (including Hong Kong), Taiwan, Laos, Cambodia (Kampuchea), Vietnam, Korea, The Philippines, U.S. Trust Territory of the Pacific Islands (Republic of Palau), Republic of the Marshall Islands, Federated States of Micronesia, the Commonwealth of the Northern Mariana Islands, Guam, Samoa, Macao, Fiji, Tonga, Kiribati, Tuvalu, or Nauru).
In the case of publicly-owned companies, at least 51 percent of each class of voting stock must be unconditionally-owned by one or more Asian-Pacific American members who are citizens of the United States. In the case of a partnership, at least 51 percent of the partnership interest must be unconditionally-owned by one or more Asian Pacific American members who are citizens of the United States. Additionally, for the foregoing cases, the management and daily business operations must be controlled by one or more such individuals.
</t>
    </r>
    <r>
      <rPr>
        <b/>
        <sz val="12"/>
        <color rgb="FF000000"/>
        <rFont val="Calibri"/>
        <family val="2"/>
        <scheme val="minor"/>
      </rPr>
      <t>(Source: modified from 'Minority- and/or women-owned (small and large) businesses and entities owned by minorities and women (MWOB)' and 'Minority' https://www.ecfr.gov/current/title-12/chapter-I/part-4/subpart-D and Federal Register; https://www.govinfo.gov/content/pkg/FR-1997-10-30/pdf/97-28653.pdf and 13 CFR 124.103)</t>
    </r>
  </si>
  <si>
    <t>Black or African American Owned Business</t>
  </si>
  <si>
    <t>EA23020</t>
  </si>
  <si>
    <r>
      <t xml:space="preserve">At least 51 percent unconditionally-owned by one or more Black or African Americans (individual having origins in any of the black racial groups of Africa). 
In the case of publicly-owned companies, at least 51 percent of each class of voting stock must be unconditionally-owned by one or more Black or African American members who are citizens of the United States. In the case of a partnership, at least 51 percent of the partnership interest must be unconditionally-owned by one or more Black or African American members who are citizens of the United States. Additionally, for the foregoing cases, the management and daily business operations must be controlled by one or more such individuals.
</t>
    </r>
    <r>
      <rPr>
        <b/>
        <sz val="12"/>
        <color rgb="FF000000"/>
        <rFont val="Calibri"/>
        <family val="2"/>
        <scheme val="minor"/>
      </rPr>
      <t>(Source: modified from 'Minority- and/or women-owned (small and large) businesses and entities owned by minorities and women (MWOB)' and 'Minority' https://www.ecfr.gov/current/title-12/chapter-I/part-4/subpart-D and Federal Register https://www.govinfo.gov/content/pkg/FR-1997-10-30/pdf/97-28653.pdf)</t>
    </r>
  </si>
  <si>
    <t>Hispanic or Latino American Owned Business</t>
  </si>
  <si>
    <t>EA23030</t>
  </si>
  <si>
    <r>
      <t xml:space="preserve">At least 51 percent unconditionally-owned by one or more Hispanic or Latino Americans [individual of Cuban, Mexican, Puerto Rican, Cuban, South or Central American, or other Spanish culture or origin, regardless of race]. 
In the case of publicly-owned companies, at least 51 percent of each class of voting stock must be unconditionally-owned by one or more Hispanic or Latino American members who are citizens of the United States. In the case of a partnership, at least 51 percent of the partnership interest must be unconditionally-owned by one or more Hispanic or Latino American members. Additionally, for the foregoing cases, the management and daily business operations must be controlled by one or more such individuals.
</t>
    </r>
    <r>
      <rPr>
        <b/>
        <sz val="12"/>
        <color rgb="FF000000"/>
        <rFont val="Calibri"/>
        <family val="2"/>
        <scheme val="minor"/>
      </rPr>
      <t>(Source: modified from 'Minority- and/or women-owned (small and large) businesses and entities owned by minorities and women (MWOB)' and 'Minority' https://www.ecfr.gov/current/title-12/chapter-I/part-4/subpart-D and Federal Register https://www.govinfo.gov/content/pkg/FR-1997-10-30/pdf/97-28653.pdf)</t>
    </r>
  </si>
  <si>
    <t>Subcontinent Asian (Asian-Indian) American Owned Business</t>
  </si>
  <si>
    <t>EA23040</t>
  </si>
  <si>
    <r>
      <t xml:space="preserve">At least 51 percent unconditionally-owned by one or more Subcontinent Asian Americans (persons with origins from India, Pakistan, Bangladesh, Sri Lanka, Bhutan, the Maldives Islands or Nepal).
In the case of publicly-owned companies, at least 51 percent of each class of voting stock must be unconditionally-owned by one or more Subcontinent Asian American members who are citizens of the United States. In the case of a partnership, at least 51 percent of the partnership interest must be unconditionally-owned by one or more Asian Pacific American members who are citizens of the United States. Additionally, for the foregoing cases, the management and daily business operations must be controlled by one or more such individuals.
</t>
    </r>
    <r>
      <rPr>
        <b/>
        <sz val="12"/>
        <color rgb="FF000000"/>
        <rFont val="Calibri"/>
        <family val="2"/>
        <scheme val="minor"/>
      </rPr>
      <t>(Source: modified from 'Minority- and/or women-owned (small and large) businesses and entities owned by minorities and women (MWOB)' and 'Minority' https://www.ecfr.gov/current/title-12/chapter-I/part-4/subpart-D and Federal Register https://www.govinfo.gov/content/pkg/FR-1997-10-30/pdf/97-28653.pdf and 13 CFR 124.103)</t>
    </r>
  </si>
  <si>
    <t>Tribal/Native Owned Businesses</t>
  </si>
  <si>
    <t>EA24000</t>
  </si>
  <si>
    <r>
      <t xml:space="preserve">Tribal or Native identification/Affiliation of a business or business owner(s).
</t>
    </r>
    <r>
      <rPr>
        <b/>
        <sz val="12"/>
        <color rgb="FF000000"/>
        <rFont val="Calibri"/>
        <family val="2"/>
        <scheme val="minor"/>
      </rPr>
      <t>(Source: crafted)</t>
    </r>
  </si>
  <si>
    <t>Native American, Alaska Native, or Native Hawaiian Owned Business</t>
  </si>
  <si>
    <t>EA24010</t>
  </si>
  <si>
    <r>
      <t xml:space="preserve">At least 51 percent unconditionally-owned by one or more Native Americans (Alaska Natives, Native Hawaiians, or enrolled members of a Federally or State recognized Indian Tribe).
In the case of publicly-owned companies, at least 51 percent of each class of voting stock must be unconditionally-owned by one or more Native American members who are citizens of the United States. In the case of a partnership, at least 51 percent of the partnership interest must be unconditionally-owned by one or more Asian Pacific American members who are citizens of the United States. Additionally, for the foregoing cases, the management and daily business operations must be controlled by one or more such individuals.
</t>
    </r>
    <r>
      <rPr>
        <b/>
        <sz val="12"/>
        <color rgb="FF000000"/>
        <rFont val="Calibri"/>
        <family val="2"/>
        <scheme val="minor"/>
      </rPr>
      <t>(Source: modified from 'Minority- and/or women-owned (small and large) businesses and entities owned by minorities and women (MWOB)' and 'Minority' https://www.ecfr.gov/current/title-12/chapter-I/part-4/subpart-D and Federal Register https://www.govinfo.gov/content/pkg/FR-1997-10-30/pdf/97-28653.pdf and 13 CFR 124.103)</t>
    </r>
  </si>
  <si>
    <t>Tribally Owned Business</t>
  </si>
  <si>
    <t>EA24020</t>
  </si>
  <si>
    <r>
      <t xml:space="preserve">A tribally owned business can be formed as an Indian Reorganization Act (IRA) Section 17 corporation, a tribally chartered corporation, or a state-chartered tribal corporation.
</t>
    </r>
    <r>
      <rPr>
        <b/>
        <sz val="12"/>
        <color rgb="FF000000"/>
        <rFont val="Calibri"/>
        <family val="2"/>
        <scheme val="minor"/>
      </rPr>
      <t>(Source: https://www.bia.gov/service/starting-business/choosing-tribal-business-structure#:~:text=A%20tribally%20owned%20business%20can,a%20state%2Dchartered%20tribal%20corporation)</t>
    </r>
  </si>
  <si>
    <t>Other Business Ownership Characteristics</t>
  </si>
  <si>
    <t>EA25000</t>
  </si>
  <si>
    <r>
      <t xml:space="preserve">Community Development Corporation or Government ownership of a business.
</t>
    </r>
    <r>
      <rPr>
        <b/>
        <sz val="12"/>
        <color rgb="FF000000"/>
        <rFont val="Calibri"/>
        <family val="2"/>
        <scheme val="minor"/>
      </rPr>
      <t>(Source: crafted)</t>
    </r>
  </si>
  <si>
    <t>Community Development Corporation Owned Business</t>
  </si>
  <si>
    <t>EA25010</t>
  </si>
  <si>
    <r>
      <t xml:space="preserve">Entity owned by a Community Development Corporation which is a private, nonprofit corporation whose board of directors is comprised of business, civic and community leaders, and whose principal purpose includes the provision of low-income housing or community economic development projects that primarily benefit low-income individuals and communities.
</t>
    </r>
    <r>
      <rPr>
        <b/>
        <sz val="12"/>
        <color rgb="FF000000"/>
        <rFont val="Calibri"/>
        <family val="2"/>
        <scheme val="minor"/>
      </rPr>
      <t>(Source: https://uscode.house.gov/view.xhtml?req=granuleid:USC-prelim-title34-section12211&amp;num=0&amp;edition=prelim)</t>
    </r>
  </si>
  <si>
    <t>U.S. Federal Government Owned Business</t>
  </si>
  <si>
    <t>EA25020</t>
  </si>
  <si>
    <r>
      <t xml:space="preserve">Entity owned or run by the U.S. Federal Government and performs commercial actions on behalf of the government. They provide public services and are legally separate from the U.S. federal government.
</t>
    </r>
    <r>
      <rPr>
        <b/>
        <sz val="12"/>
        <color rgb="FF000000"/>
        <rFont val="Calibri"/>
        <family val="2"/>
        <scheme val="minor"/>
      </rPr>
      <t>(Source: modified from https://usafacts.org/data/topics/government-finances/government-run-business/)</t>
    </r>
  </si>
  <si>
    <t>U.S. State Government Owned Business</t>
  </si>
  <si>
    <t>EA25030</t>
  </si>
  <si>
    <r>
      <t xml:space="preserve">Entity owned or run by a U.S. State and performs commercial actions on behalf of the government. They provide public services and are legally separate from the U.S. State Government.
</t>
    </r>
    <r>
      <rPr>
        <b/>
        <sz val="12"/>
        <color rgb="FF000000"/>
        <rFont val="Calibri"/>
        <family val="2"/>
        <scheme val="minor"/>
      </rPr>
      <t>(Source: modified from https://usafacts.org/data/topics/government-finances/government-run-business/)</t>
    </r>
  </si>
  <si>
    <t>U.S. Local Government Owned Business</t>
  </si>
  <si>
    <t>EA25040</t>
  </si>
  <si>
    <r>
      <t xml:space="preserve">Entity owned or run by a U.S. Local Government and performs commercial actions on behalf of the government. They provide public services and are legally separate from the U.S. Local Government
</t>
    </r>
    <r>
      <rPr>
        <b/>
        <sz val="12"/>
        <color rgb="FF000000"/>
        <rFont val="Calibri"/>
        <family val="2"/>
        <scheme val="minor"/>
      </rPr>
      <t>(Source: modified from https://usafacts.org/data/topics/government-finances/government-run-business/)</t>
    </r>
  </si>
  <si>
    <t xml:space="preserve">Educational Institution Characteristics </t>
  </si>
  <si>
    <t>EA30000</t>
  </si>
  <si>
    <r>
      <t xml:space="preserve">Characteristics of Educational Institution Entities based on beneficiaries, their Authority to use land, organizational structure, or (pre) accreditation status.
</t>
    </r>
    <r>
      <rPr>
        <b/>
        <sz val="12"/>
        <color rgb="FF000000"/>
        <rFont val="Calibri"/>
        <family val="2"/>
        <scheme val="minor"/>
      </rPr>
      <t>(Source: crafted)</t>
    </r>
  </si>
  <si>
    <t>Educational Institution Level</t>
  </si>
  <si>
    <t>EA31000</t>
  </si>
  <si>
    <r>
      <t xml:space="preserve">Governmental or non-governmentally owned entity of early childhood, a school, an educational institution, an institution, or an institution of higher learning.
</t>
    </r>
    <r>
      <rPr>
        <b/>
        <sz val="12"/>
        <color rgb="FF000000"/>
        <rFont val="Calibri"/>
        <family val="2"/>
        <scheme val="minor"/>
      </rPr>
      <t>(Source: modified from Authority: 38 U.S.C. 3452, 3501(a)(6), 3689(d)); https://www.ecfr.gov/current/title-38/chapter-I/part-21/subpart-D/subject-group-ECFRf512caa42cbfa1f/section-21.4200)</t>
    </r>
  </si>
  <si>
    <t>Pre-K/Early Childhood Education</t>
  </si>
  <si>
    <t>EA31010</t>
  </si>
  <si>
    <r>
      <t xml:space="preserve">A public or private school that precedes elementary school
</t>
    </r>
    <r>
      <rPr>
        <b/>
        <sz val="12"/>
        <color rgb="FF000000"/>
        <rFont val="Calibri"/>
        <family val="2"/>
        <scheme val="minor"/>
      </rPr>
      <t>(Source: modified from https://www.ecfr.gov/current/title-38/chapter-I/part-21/subpart-D/subject-group-ECFRf512caa42cbfa1f/section-21.4200)</t>
    </r>
  </si>
  <si>
    <t>K-12</t>
  </si>
  <si>
    <t>EA31020</t>
  </si>
  <si>
    <r>
      <t xml:space="preserve">A public or private elementary school or secondary school
</t>
    </r>
    <r>
      <rPr>
        <b/>
        <sz val="12"/>
        <color rgb="FF000000"/>
        <rFont val="Calibri"/>
        <family val="2"/>
        <scheme val="minor"/>
      </rPr>
      <t>(Source: https://www.ecfr.gov/current/title-38/chapter-I/part-21/subpart-D/subject-group-ECFRf512caa42cbfa1f/section-21.4200)</t>
    </r>
  </si>
  <si>
    <t>Community College</t>
  </si>
  <si>
    <t>EA31030</t>
  </si>
  <si>
    <r>
      <t xml:space="preserve">Public or Private institution of higher learning (aka Institution of Higher Education) that is accredited, or a recognized candidate for accreditation, that provides a postsecondary degree completed within the equivalence of two-year, full-time enrollment as defined by the AACC.
</t>
    </r>
    <r>
      <rPr>
        <b/>
        <sz val="12"/>
        <color rgb="FF000000"/>
        <rFont val="Calibri"/>
        <family val="2"/>
        <scheme val="minor"/>
      </rPr>
      <t>(Source: modified from https://www.ecfr.gov/current/title-38/chapter-I/part-21/subpart-D/subject-group-ECFRf512caa42cbfa1f/section-21.4200)</t>
    </r>
  </si>
  <si>
    <t>4-year College or University</t>
  </si>
  <si>
    <t>EA31040</t>
  </si>
  <si>
    <r>
      <t xml:space="preserve">Public or Private institution of higher learning (aka Institution of Higher Education) that is accredited, or a recognized candidate for accreditation, that provides a postsecondary degree completed within the equivalence of four-year, full-time enrollment.
</t>
    </r>
    <r>
      <rPr>
        <b/>
        <sz val="12"/>
        <color rgb="FF000000"/>
        <rFont val="Calibri"/>
        <family val="2"/>
        <scheme val="minor"/>
      </rPr>
      <t>(Source: modified from https://www.ecfr.gov/current/title-38/chapter-I/part-21/subpart-D/subject-group-ECFRf512caa42cbfa1f/section-21.4200)</t>
    </r>
  </si>
  <si>
    <t>Non-accredited, Non-degree Granting Post-Secondary Educational Institution</t>
  </si>
  <si>
    <t>EA31050</t>
  </si>
  <si>
    <r>
      <t xml:space="preserve">Non-standard degree given by a non-accredited or non-accreditation eligible college or university; may include master's, doctorates, PhDs, etc.
</t>
    </r>
    <r>
      <rPr>
        <b/>
        <sz val="12"/>
        <color rgb="FF000000"/>
        <rFont val="Calibri"/>
        <family val="2"/>
        <scheme val="minor"/>
      </rPr>
      <t>(Source: modified from https://www.ecfr.gov/current/title-38/chapter-I/part-21/subpart-D/subject-group-ECFRf512caa42cbfa1f/section-21.4200)</t>
    </r>
  </si>
  <si>
    <t>Institution of Higher Education</t>
  </si>
  <si>
    <t>EA31060</t>
  </si>
  <si>
    <r>
      <t xml:space="preserve">Public or non-profit accredited, or pre-accredited, educational institution located within the U.S. Governmental Entities, Federated States of Micronesia, or the Marshall Islands and offers a post-secondary degree; may include master's, doctorates, PhDs, etc.
</t>
    </r>
    <r>
      <rPr>
        <b/>
        <sz val="12"/>
        <color rgb="FF000000"/>
        <rFont val="Calibri"/>
        <family val="2"/>
        <scheme val="minor"/>
      </rPr>
      <t>(Source: modified from https://www.ecfr.gov/current/title-34/subtitle-B/chapter-VI/part-600/subpart-A/section-600.4)</t>
    </r>
  </si>
  <si>
    <t>Minority Serving Educational Institutions (MSI)</t>
  </si>
  <si>
    <t>EA32000</t>
  </si>
  <si>
    <r>
      <t xml:space="preserve">An institution that is eligible to receive assistance under sections 316 through 320 of part A of title III, under part B of title III, or under title V of the HEA; this is a "Minority-serving Institution" (MSI). 
</t>
    </r>
    <r>
      <rPr>
        <b/>
        <sz val="12"/>
        <color rgb="FF000000"/>
        <rFont val="Calibri"/>
        <family val="2"/>
        <scheme val="minor"/>
      </rPr>
      <t>(Source: 81 FR 39196)</t>
    </r>
  </si>
  <si>
    <t>Alaska Native Serving Educational Institution</t>
  </si>
  <si>
    <t>EA32010</t>
  </si>
  <si>
    <r>
      <t xml:space="preserve">An institution of higher education that—
(A) is an eligible institution under section 1058(b) of this title; and
(B) at the time of application, has an enrollment of undergraduate students that is at least 20 percent Alaska Native students.
</t>
    </r>
    <r>
      <rPr>
        <b/>
        <sz val="12"/>
        <color rgb="FF000000"/>
        <rFont val="Calibri"/>
        <family val="2"/>
        <scheme val="minor"/>
      </rPr>
      <t>(Source: modified from https://www.govinfo.gov/content/pkg/USCODE-2022-title20/pdf/USCODE-2022-title20-chap28-subchapIII-partA-sec1059d.pdf)</t>
    </r>
  </si>
  <si>
    <t>Asian American and Native American Pacific Islander Serving Educational Institution</t>
  </si>
  <si>
    <t>EA32020</t>
  </si>
  <si>
    <r>
      <t xml:space="preserve">An institution of higher education that—
(A) is an eligible institution under section 1058(b) of this title; and
(B) at the time of application, has an enrollment of undergraduate students that is
not less than 10 percent students who are Asian American or Native American Pacific Islander.
</t>
    </r>
    <r>
      <rPr>
        <b/>
        <sz val="12"/>
        <color rgb="FF000000"/>
        <rFont val="Calibri"/>
        <family val="2"/>
        <scheme val="minor"/>
      </rPr>
      <t>(Source: modified from https://www.govinfo.gov/content/pkg/USCODE-2022-title20/pdf/USCODE-2022-title20-chap28-subchapIII-partA-sec1059g.pdf)</t>
    </r>
  </si>
  <si>
    <t>Hispanic or Latino Serving Educational Institution</t>
  </si>
  <si>
    <t>EA32030</t>
  </si>
  <si>
    <r>
      <t xml:space="preserve">An institution of higher education that— (A) is an eligible institution; and (B) has an enrollment of undergraduate full-time equivalent students that is at least 25 percent Hispanic students at the end of the award year immediately preceding the date of application.
</t>
    </r>
    <r>
      <rPr>
        <b/>
        <sz val="12"/>
        <color rgb="FF000000"/>
        <rFont val="Calibri"/>
        <family val="2"/>
        <scheme val="minor"/>
      </rPr>
      <t>(Source: https://uscode.house.gov/view.xhtml?req=granuleid%3AUSC-prelim-title20-chapter28&amp;edition=prelim</t>
    </r>
    <r>
      <rPr>
        <sz val="12"/>
        <color rgb="FF000000"/>
        <rFont val="Calibri"/>
        <family val="2"/>
        <scheme val="minor"/>
      </rPr>
      <t>)</t>
    </r>
  </si>
  <si>
    <t>Historically Black College or University (HBCU)</t>
  </si>
  <si>
    <t>EA32040</t>
  </si>
  <si>
    <r>
      <t xml:space="preserve">Historically black college or university means an institution determined by the Secretary of Education to meet the requirements of 34 CFR 608.2.
</t>
    </r>
    <r>
      <rPr>
        <b/>
        <sz val="12"/>
        <color rgb="FF000000"/>
        <rFont val="Calibri"/>
        <family val="2"/>
        <scheme val="minor"/>
      </rPr>
      <t>(Source: FAR 2.101)</t>
    </r>
  </si>
  <si>
    <t>Native Hawaiian Serving Educational Institution</t>
  </si>
  <si>
    <t>EA32050</t>
  </si>
  <si>
    <r>
      <t xml:space="preserve">An institution of higher education which—
(A) is an eligible institution under section 1058(b) of this title; and
(B) at the time of application, has an enrollment of undergraduate students that is at least 10 percent Native Hawaiian students. 
</t>
    </r>
    <r>
      <rPr>
        <b/>
        <sz val="12"/>
        <color rgb="FF000000"/>
        <rFont val="Calibri"/>
        <family val="2"/>
        <scheme val="minor"/>
      </rPr>
      <t>(Source: modified from https://www.govinfo.gov/content/pkg/USCODE-2022-title20/pdf/USCODE-2022-title20-chap28-subchapIII-partA-sec1059d.pdf)</t>
    </r>
  </si>
  <si>
    <t>Tribal Educational Agency</t>
  </si>
  <si>
    <t>EA32060</t>
  </si>
  <si>
    <r>
      <t xml:space="preserve">The term ‘‘tribal educational agency’’ means the agency, department, or instrumentality of
an Indian tribe that is primarily responsible for supporting tribal students’ pre-school, elementary and secondary education. 
</t>
    </r>
    <r>
      <rPr>
        <b/>
        <sz val="12"/>
        <color rgb="FF000000"/>
        <rFont val="Calibri"/>
        <family val="2"/>
        <scheme val="minor"/>
      </rPr>
      <t>(Source: modified from https://www.govinfo.gov/content/pkg/USCODE-2022-title20/pdf/USCODE-2022-title20-chap70-subchapVI-partA-subpart3-sec7452.pdf)</t>
    </r>
  </si>
  <si>
    <t>Tribally Controlled College or University (TCCU)</t>
  </si>
  <si>
    <t>EA32070</t>
  </si>
  <si>
    <r>
      <t xml:space="preserve">(A) qualifies for funding under the Tribally Controlled Colleges and Universities Assistance Act of 1978 (25 U.S.C. 1801 et seq.) or the Navajo Community College Act (25 U.S.C. 640a note); or (B) is cited in section 532 of the Equity in Educational Land-Grant Status Act of 1994 
</t>
    </r>
    <r>
      <rPr>
        <b/>
        <sz val="12"/>
        <color rgb="FF000000"/>
        <rFont val="Calibri"/>
        <family val="2"/>
        <scheme val="minor"/>
      </rPr>
      <t>(Source: 7 U.S.C. 301 note)</t>
    </r>
  </si>
  <si>
    <t>Other Educational Characteristics</t>
  </si>
  <si>
    <t>EA33000</t>
  </si>
  <si>
    <r>
      <t xml:space="preserve">Characteristics of higher education other than its level and Minority Serving Educational Institution status.
</t>
    </r>
    <r>
      <rPr>
        <b/>
        <sz val="12"/>
        <color rgb="FF000000"/>
        <rFont val="Calibri"/>
        <family val="2"/>
        <scheme val="minor"/>
      </rPr>
      <t>(Source: crafted)</t>
    </r>
  </si>
  <si>
    <t>1862 Land Grant College</t>
  </si>
  <si>
    <t>EA33010</t>
  </si>
  <si>
    <r>
      <t xml:space="preserve">Public or private institutions developed on federally provisioned land in 1862 to construct and manage colleges to benefit the agricultural and mechanical arts (A&amp;M). Requires military training curriculum.
</t>
    </r>
    <r>
      <rPr>
        <b/>
        <sz val="12"/>
        <color rgb="FF000000"/>
        <rFont val="Calibri"/>
        <family val="2"/>
        <scheme val="minor"/>
      </rPr>
      <t>(Source: Morrill Act: Public Law 37-108)</t>
    </r>
  </si>
  <si>
    <t>1890 Land Grant College</t>
  </si>
  <si>
    <t>EA33020</t>
  </si>
  <si>
    <r>
      <t xml:space="preserve">Public or private institutions developed on federally provisioned land in 1890 for Black serving education institutions established under Second Morill Act of 1890; included: Alabama A&amp;M, Alcorn State University, Central State University, Delaware State University, Florida A&amp;M University, Fort Valley State University, Kentucky State University, Langston University, Lincoln University, North Carolina A&amp;T State University, Prairie View A&amp;M University, South Carolina State University, Southern University, Tennessee State University, Tuskegee University, University of Arkansas Pine Bluff, University of Maryland Eastern Shore, Virginia State University and West Virginia State University
</t>
    </r>
    <r>
      <rPr>
        <b/>
        <sz val="12"/>
        <color rgb="FF000000"/>
        <rFont val="Calibri"/>
        <family val="2"/>
        <scheme val="minor"/>
      </rPr>
      <t>(Source: https://www.nifa.usda.gov/grants/about-programs/program-operational-areas/1890-land-grant-institutions-programs#:~:text=The%201890%20land%2Dgrant%20system,North%20Carolina%20A%26T%20State%20University%2C)</t>
    </r>
  </si>
  <si>
    <t>1994 Land Grant College</t>
  </si>
  <si>
    <t>EA33030</t>
  </si>
  <si>
    <r>
      <t xml:space="preserve">Public or private institutions developed on federally provisioned land in 1994 for Native American Tribally controlled education institutions established under Second Morill Act of 1890. 
</t>
    </r>
    <r>
      <rPr>
        <b/>
        <sz val="12"/>
        <color rgb="FF000000"/>
        <rFont val="Calibri"/>
        <family val="2"/>
        <scheme val="minor"/>
      </rPr>
      <t>(Source: modified from Equity in Educational Land-Grant Status Act of 1994, https://www.congress.gov/bill/103rd-congress/house-bill/4806/text and https://www.usda.gov/tribalrelations/tribal-college-program)</t>
    </r>
  </si>
  <si>
    <t>Accredited Educational Institution</t>
  </si>
  <si>
    <t>EA33040</t>
  </si>
  <si>
    <r>
      <t xml:space="preserve">Institution or educational program that has the status of public recognition that a nationally recognized accrediting agency grants that meets the agency's established requirements.
</t>
    </r>
    <r>
      <rPr>
        <b/>
        <sz val="12"/>
        <color rgb="FF000000"/>
        <rFont val="Calibri"/>
        <family val="2"/>
        <scheme val="minor"/>
      </rPr>
      <t>(Source: https://www.ecfr.gov/current/title-34/subtitle-B/chapter-VI/part-600/subpart-A/section-600.2)</t>
    </r>
  </si>
  <si>
    <t>Charter School</t>
  </si>
  <si>
    <t>EA33050</t>
  </si>
  <si>
    <r>
      <t xml:space="preserve">A public, nonsectarian school operating under a performance-based charter and public oversight meeting federal, state, and local requirements and pursuing specific educational goals agreed upon with its chartering authority. 
</t>
    </r>
    <r>
      <rPr>
        <b/>
        <sz val="12"/>
        <color rgb="FF000000"/>
        <rFont val="Calibri"/>
        <family val="2"/>
        <scheme val="minor"/>
      </rPr>
      <t>(Source: modified from https://www.govinfo.gov/content/pkg/COMPS-748/pdf/COMPS-748.pdf])</t>
    </r>
  </si>
  <si>
    <t>Designated State Agency</t>
  </si>
  <si>
    <t>EA33060</t>
  </si>
  <si>
    <r>
      <t xml:space="preserve">The State plan for vocational rehabilitation services shall designate a State agency as the sole State agency to administer the plan, or to supervise the administration of the plan by a local agency, except that— (i) where, under State law, the State agency for individuals who are blind or another agency that provides assistance or services to adults who are blind is authorized to provide vocational rehabilitation services to individuals who are blind, that agency may be designated as the sole State agency to administer the part of the plan under which vocational rehabilitation services are provided for individuals who are blind (or to supervise the administration of such part by a local agency) and a separate State agency may be designated as the sole State agency to administer or supervise the administration of the rest of the State plan; (ii) the Commissioner, on the request of a State, may authorize the designated State agency to share funding and administrative responsibility with another agency of the State or with a local agency in order to permit the agencies to carry out a joint program to provide services to individuals with disabilities, and may waive compliance, with respect to vocational rehabilitation services furnished under the joint program, with the requirement of paragraph (4) that the plan be in effect in all political subdivisions of the State; and (iii) in the case of American Samoa, the appropriate State agency shall be the Governor of American Samoa. (B) DESIGNATED STATE UNIT.—The State agency designated under subparagraph (A) shall be— 
(i) a State agency primarily concerned with vocational rehabilitation, or vocational and other rehabilitation, of individuals with disabilities; or (ii) if not such an agency, the State agency (or each State agency if 2 are so designated) shall include a vocational rehabilitation bureau, division, or other organizational unit that— 
(I) is primarily concerned with vocational rehabilitation, or vocational and other rehabilitation, of individuals with disabilities, and is responsible for the vocational rehabilitation program of the designated State agency; (II) has a full-time director who is responsible for the day-to-day operation of the vocational rehabilitation program; (III) has a staff employed on the rehabilitation work of the organizational unit all or substantially all of whom are employed full time on such work; 
(IV) is located at an organizational level and has an organizational status within the designated State agency comparable to that of other major organizational units of the designated State agency; and (V) has the sole authority and responsibility within the designated State agency described in subparagraph (A) to expend funds made available under this title in a manner that is consistent with the purposes of this title. 
</t>
    </r>
    <r>
      <rPr>
        <b/>
        <sz val="12"/>
        <color rgb="FF000000"/>
        <rFont val="Calibri"/>
        <family val="2"/>
        <scheme val="minor"/>
      </rPr>
      <t>(Source: Rehab Act Section 101(a)(2)(A)-(B))</t>
    </r>
  </si>
  <si>
    <t>Parent Organization</t>
  </si>
  <si>
    <t>EA33070</t>
  </si>
  <si>
    <r>
      <t xml:space="preserve">Private nonprofit organization (other than an IHE) that—
(a) Has a board of directors—
(1) The majority of whom are parents of children with disabilities ages birth through 26;
(2) That includes—
(i) Individuals working in the fields of special education, related services, and early intervention; and
(ii) Individuals with disabilities; and
(3) The parent and professional members of which are broadly representative of the population to be served, including low-income parents and parents of limited English proficient children; and
(b) Has as its mission serving families of children with disabilities who are ages birth through 26, and have the full range of disabilities described in section 602(3) of Individuals with Disabilities Education Act (IDEA).
</t>
    </r>
    <r>
      <rPr>
        <b/>
        <sz val="12"/>
        <color rgb="FF000000"/>
        <rFont val="Calibri"/>
        <family val="2"/>
        <scheme val="minor"/>
      </rPr>
      <t>(Source: Section 671(a)(2) of IDEA 1975, 1997, 2004; https://www.govinfo.gov/content/pkg/PLAW-108publ446/html/PLAW-108publ446.htm)</t>
    </r>
  </si>
  <si>
    <t>Public Educational Institution</t>
  </si>
  <si>
    <t>EA33080</t>
  </si>
  <si>
    <r>
      <t xml:space="preserve">Is a U.S. Government Entity owned: 
(1) vocational school or business school; 
(2) junior college, teachers' college, college, normal school, professional school, university, or scientific or technical institution; 
(3) public or private elementary school or secondary school; 
(4) training establishment as defined in paragraph (c) of this section; 
(5) any entity other than an institution of higher learning, that provides training for completion of a State-approved alternative teacher certification program
</t>
    </r>
    <r>
      <rPr>
        <b/>
        <sz val="12"/>
        <color rgb="FF000000"/>
        <rFont val="Calibri"/>
        <family val="2"/>
        <scheme val="minor"/>
      </rPr>
      <t>(Source: modified from 38 U.S.C. 3452 https://www.govinfo.gov/content/pkg/USCODE-2022-title38/pdf/USCODE-2022-title38-partIII-chap34-subchapI-sec3452.pdf and https://www.ecfr.gov/current/title-38/chapter-I/part-21/subpart-D/subject-group-ECFRf512caa42cbfa1f/section-21.4200)</t>
    </r>
  </si>
  <si>
    <t>School of Forestry</t>
  </si>
  <si>
    <t>EA33090</t>
  </si>
  <si>
    <r>
      <t xml:space="preserve">A program that generally prepares individuals to manage and develop forest areas for economic, recreational, and ecological purposes. Includes instruction in forest-related sciences, mapping, statistics, harvesting and production technology, natural resources management and economics, wildlife sciences, administration, and public relations
</t>
    </r>
    <r>
      <rPr>
        <b/>
        <sz val="12"/>
        <color rgb="FF000000"/>
        <rFont val="Calibri"/>
        <family val="2"/>
        <scheme val="minor"/>
      </rPr>
      <t>(Source: https://nces.ed.gov/ipeds/cipcode/cipdetail.aspx?y=55&amp;cipid=87951)</t>
    </r>
  </si>
  <si>
    <t>State Agency Responsible for Adult Education</t>
  </si>
  <si>
    <t>EA33100</t>
  </si>
  <si>
    <r>
      <t xml:space="preserve">State-wide cabinet office or legally established executive agency falling under the direct jurisdiction of a state government or the government of the District of Columbia, or territory or outlying area responsible for administering or supervising policy for adult education and literacy activities in the State or outlying area, respectively, consistent with the law of the State or outlying area, respectively.
</t>
    </r>
    <r>
      <rPr>
        <b/>
        <sz val="12"/>
        <color rgb="FF000000"/>
        <rFont val="Calibri"/>
        <family val="2"/>
        <scheme val="minor"/>
      </rPr>
      <t>(Source: PL 113-128 Sec. 203 (3))</t>
    </r>
  </si>
  <si>
    <t>State Educational Agency or Board</t>
  </si>
  <si>
    <t>EA33110</t>
  </si>
  <si>
    <r>
      <t xml:space="preserve">State board of education or other agency or officer primarily responsible for the supervision of public elementary and secondary schools in a State. In the absence of this officer or agency, it is an officer or agency designated by the Governor or State law."
</t>
    </r>
    <r>
      <rPr>
        <b/>
        <sz val="12"/>
        <color rgb="FF000000"/>
        <rFont val="Calibri"/>
        <family val="2"/>
        <scheme val="minor"/>
      </rPr>
      <t>Source: Section 602(32) of IDEA (20 U.S.C. 1401(32)); 81 FR 39196)</t>
    </r>
  </si>
  <si>
    <t>Veterinary College</t>
  </si>
  <si>
    <t>EA33120</t>
  </si>
  <si>
    <r>
      <t xml:space="preserve">A program that prepares individuals for the independent professional practice of veterinary medicine, involving the diagnosis, treatment, and health care management of animals and animal populations and the prevention and management of zoonosis. Includes instruction in the veterinary basic sciences, infectious and noninfectious disease, diagnostic procedures, veterinary clinical medicine, obstetrics, radiology, anesthesiology, surgery, toxicology, animal health and preventive medicine, clinical nutrition, practice management, and professional standards and ethics.
</t>
    </r>
    <r>
      <rPr>
        <b/>
        <sz val="12"/>
        <color rgb="FF000000"/>
        <rFont val="Calibri"/>
        <family val="2"/>
        <scheme val="minor"/>
      </rPr>
      <t>(Source: https://nces.ed.gov/ipeds/cipcode/cipdetail.aspx?y=56&amp;cipid=91146)</t>
    </r>
  </si>
  <si>
    <t>Vocational Rehabilitation Agency</t>
  </si>
  <si>
    <t>EA33130</t>
  </si>
  <si>
    <r>
      <t xml:space="preserve">Agency of the State which has been designated by the State to provide vocational rehabilitation services under title I of the Rehabilitation Act of 1973 .” 
</t>
    </r>
    <r>
      <rPr>
        <b/>
        <sz val="12"/>
        <color rgb="FF000000"/>
        <rFont val="Calibri"/>
        <family val="2"/>
        <scheme val="minor"/>
      </rPr>
      <t>(Source: 20 CFR § 404.2103)</t>
    </r>
  </si>
  <si>
    <t>Other Business Entity Characteristics</t>
  </si>
  <si>
    <t>EA40000</t>
  </si>
  <si>
    <r>
      <t xml:space="preserve">All other organizational characteristics other than those tied to business size/set asides and educational institutions.
</t>
    </r>
    <r>
      <rPr>
        <b/>
        <sz val="12"/>
        <color rgb="FF000000"/>
        <rFont val="Calibri"/>
        <family val="2"/>
        <scheme val="minor"/>
      </rPr>
      <t>(Source: crafted)</t>
    </r>
  </si>
  <si>
    <t>Cooperative Institute</t>
  </si>
  <si>
    <t>EA40100</t>
  </si>
  <si>
    <r>
      <t xml:space="preserve">A NOAA-supported, non-Federal, academic, and/or non-profit institution that has an established, outstanding research program in one or more areas relevant to NOAA’s mission. A CI is established at a research institution that has a strong education program with established degree programs in NOAA-related sciences. A CI engages in research directly related to NOAA’s long-term mission needs that require substantial involvement of one or more research units within the research institution(s), as well as one or more NOAA programs. A CI may include multiple research institutions. A CI provides significant coordination of resources among all non-government partners and promotes the involvement of students and postdoctoral scientists in NOAA-funded research. A CI provides mutual benefits, with value provided by all parties. A CI is synonymous with a Joint Institute.
</t>
    </r>
    <r>
      <rPr>
        <b/>
        <sz val="12"/>
        <color rgb="FF000000"/>
        <rFont val="Calibri"/>
        <family val="2"/>
        <scheme val="minor"/>
      </rPr>
      <t>(Source: NAO 216-107A: NOAA Policy on Cooperative Institutes | National Oceanic and Atmospheric Administration; https://www.noaa.gov/organization/administration/nao-216-107-noaa-policy-on-cooperative-institutes)</t>
    </r>
  </si>
  <si>
    <t>Community Based Organization</t>
  </si>
  <si>
    <t>EA40200</t>
  </si>
  <si>
    <r>
      <t xml:space="preserve">A nonprofit, nongovernmental, or tribal organization that serves a specific geographic community that—
(A) focuses primarily on domestic violence, dating violence, sexual assault, or stalking;
(B) has established a specialized culturally specific program that addresses domestic violence, dating violence, sexual assault, or stalking;
(C) has a primary focus on underserved populations (and includes representatives of these populations) and domestic violence, dating violence, sexual assault, or stalking; or
(D) obtains expertise, or shows demonstrated capacity to work effectively, on domestic violence, dating violence, sexual assault, and stalking through collaboration.
</t>
    </r>
    <r>
      <rPr>
        <b/>
        <sz val="12"/>
        <color rgb="FF000000"/>
        <rFont val="Calibri"/>
        <family val="2"/>
        <scheme val="minor"/>
      </rPr>
      <t>[Source: https://uscode.house.gov/view.xhtml?path=/prelim@title34/subtitle1/chapter121/subchapter3&amp;edition=prelim]</t>
    </r>
  </si>
  <si>
    <t>Domestic Violence Shelter</t>
  </si>
  <si>
    <t>EA40300</t>
  </si>
  <si>
    <r>
      <t xml:space="preserve">Provision of temporary refuge in conjunction with supportive services in compliance with applicable State or Tribal law or regulations governing the provision, on a regular basis, of shelter, safe homes, meals, and supportive services to victims of family violence, domestic violence, or dating violence, and their dependents. State and Tribal law governing the provision of shelter and supportive services on a regular basis is interpreted by ACF to mean, for example, the laws and regulations applicable to zoning, fire safety, and other regular safety, and operational requirements, including State, Tribal, or local regulatory standards for certifying domestic violence advocates who work in shelter. This definition also includes emergency shelter and immediate shelter, which may include housing provision, rental subsidies, temporary refuge, or lodging in properties that could be individual units for families and individuals (such as apartments) in multiple locations around a local jurisdiction, Tribe/reservation, or State; such properties are not required to be owned, operated, or leased by the program. Temporary refuge includes a residential service, including shelter and off-site services such as hotel or motel vouchers or individual dwellings, which is not transitional or permanent housing, but must also provide comprehensive supportive services. The mere act of making a referral to shelter or housing shall not itself be considered provision of shelter. Should other jurisdictional laws conflict with this definition of temporary refuge, the definition which provides more expansive housing accessibility governs.
</t>
    </r>
    <r>
      <rPr>
        <b/>
        <sz val="12"/>
        <color rgb="FF000000"/>
        <rFont val="Calibri"/>
        <family val="2"/>
        <scheme val="minor"/>
      </rPr>
      <t>(Source: https://www.ecfr.gov/current/title-45/subtitle-B/chapter-XIII/subchapter-H/part-1370/subpart-A/section-1370.2)</t>
    </r>
  </si>
  <si>
    <t>Faith-based Partnership Entity</t>
  </si>
  <si>
    <t>EA40400</t>
  </si>
  <si>
    <r>
      <t xml:space="preserve">Any faith-based organization having not more than 500 employees (including individuals employed on a full-time, part-time, or other basis) that pays Federal payroll taxes using its own Internal Revenue Service Employer Identification Number (EIN) or that would support a deduction under the second sentence of 26 U.S.C. 512(b)(12) if the organization generated unrelated business taxable income. For purposes of this paragraph (b)(10), the term “faith-based organization” includes, but is not limited to, any organization associated with a church or convention or association of churches within the meaning of 26 U.S.C. 414(e)(3)(D). The term “organization” has the meaning given in 26 U.S.C. 414(m)(6)(A). The terms “church” and “convention or association of churches” have the same meaning that they have in 26 U.S.C. 414.
</t>
    </r>
    <r>
      <rPr>
        <b/>
        <sz val="12"/>
        <color rgb="FF000000"/>
        <rFont val="Calibri"/>
        <family val="2"/>
        <scheme val="minor"/>
      </rPr>
      <t>(Source: https://www.ecfr.gov/current/title-13/chapter-I/part-121#p-121.103(b)(10))</t>
    </r>
    <r>
      <rPr>
        <sz val="12"/>
        <color rgb="FF000000"/>
        <rFont val="Calibri"/>
        <family val="2"/>
        <scheme val="minor"/>
      </rPr>
      <t xml:space="preserve">
</t>
    </r>
  </si>
  <si>
    <t>Federally Funded Research and Development Center (FFRDC)</t>
  </si>
  <si>
    <t>EA40500</t>
  </si>
  <si>
    <r>
      <t xml:space="preserve">Federally Funded Research and Development Centers (FFRDCs) means activities that are sponsored under a broad charter by a Government agency (or agencies) for the purpose of performing, analyzing, integrating, supporting, and/or managing basic or applied research and/or development, and that receive 70 percent or more of their financial support from the Government; and-
(1) A long-term relationship is contemplated;
(2) Most or all of the facilities are owned or funded by the Government; and
(3) The FFRDC has access to Government and supplier data, employees, and facilities beyond that common in a normal contractual relationship.
</t>
    </r>
    <r>
      <rPr>
        <b/>
        <sz val="12"/>
        <color rgb="FF000000"/>
        <rFont val="Calibri"/>
        <family val="2"/>
        <scheme val="minor"/>
      </rPr>
      <t>(Source: FAR 2.101)</t>
    </r>
  </si>
  <si>
    <t>Health Care Provider</t>
  </si>
  <si>
    <t>EA40600</t>
  </si>
  <si>
    <r>
      <t xml:space="preserve">Includes a hospital, skilled nursing facility, nursing facility, home health entity or other long term care facility, health care clinic, community mental health center (as defined in section 300x–2(b)(1) of this title), renal dialysis facility, blood center, ambulatory surgical center described in section 1395l(i) of this title, emergency medical services provider, Federally qualified health center, group practice, a pharmacist, a pharmacy, a laboratory, a physician (as defined in section 1395x(r) of this title), a practitioner (as described in section 1395u(b)(18)(C) of this title), a provider operated by, or under contract with, the Indian Health Service or by an Indian tribe (as defined in the Indian Self-Determination and Education Assistance Act [25 U.S.C. 450 et seq.]), tribal organization, or urban Indian organization (as defined in section 1603 of title 25), a rural health clinic, a covered entity under section 256b of this title, an ambulatory surgical center described in section 1395l(i) of this title, a therapist (as defined in section 1395w–4(k)(3)(B)(iii) of this title), and any other category of health care facility, entity, practitioner, or clinician determined appropriate by the Secretary.
</t>
    </r>
    <r>
      <rPr>
        <b/>
        <sz val="12"/>
        <color rgb="FF000000"/>
        <rFont val="Calibri"/>
        <family val="2"/>
        <scheme val="minor"/>
      </rPr>
      <t>(Source: 42 U.S.C. 300jj. www.govinfo.gov/content/pkg/USCODE-2022-title42/pdf/USCODE-2022-title42-chap6A-subchapXXVIII-sec300jj.pdf</t>
    </r>
    <r>
      <rPr>
        <sz val="12"/>
        <color rgb="FF000000"/>
        <rFont val="Calibri"/>
        <family val="2"/>
        <scheme val="minor"/>
      </rPr>
      <t>)</t>
    </r>
  </si>
  <si>
    <t>Independent Research Institute</t>
  </si>
  <si>
    <t>EA40700</t>
  </si>
  <si>
    <r>
      <t xml:space="preserve">All organizations using Federal funds for research, including, for example, colleges and universities, Federally funded research and development centers, national user facilities, industrial laboratories, or other research institutes.
</t>
    </r>
    <r>
      <rPr>
        <b/>
        <sz val="12"/>
        <color rgb="FF000000"/>
        <rFont val="Calibri"/>
        <family val="2"/>
        <scheme val="minor"/>
      </rPr>
      <t>(Source: Research Institution, https://www.ecfr.gov/current/title-2/subtitle-B/chapter-IV/part-422/section-422.1)</t>
    </r>
  </si>
  <si>
    <t>Library</t>
  </si>
  <si>
    <t>EA40800</t>
  </si>
  <si>
    <r>
      <t xml:space="preserve">(1) A public library;
(2) A public elementary school or secondary school library;
(3) An academic library;
(4) A research library, which for the purpose of this section means a library that:
     (i) Makes publicly available library services and materials suitable for scholarly research and not otherwise available to the public; and 
     (ii) Is not an integral part of an institution of higher education; and
(5) A private library, but only if the state in which such private library is located determines that the library should be considered a library for the purposes of this definition.
(e) Library consortium. A ‘‘library consortium’’ is any local, statewide, regional, or interstate cooperative association of libraries that provides for the systematic and effective coordination of the resources of schools, public, academic, and special libraries and information centers, for improving services to the clientele of such libraries.
For the purposes of these rules, references to library will also refer to library consortium. 
</t>
    </r>
    <r>
      <rPr>
        <b/>
        <sz val="12"/>
        <color rgb="FF000000"/>
        <rFont val="Calibri"/>
        <family val="2"/>
        <scheme val="minor"/>
      </rPr>
      <t>(Source: https://www.govinfo.gov/content/pkg/CFR-2011-title47-vol3/pdf/CFR-2011-title47-vol3-sec54-500.pdf)</t>
    </r>
  </si>
  <si>
    <t>Manufacturer of Goods</t>
  </si>
  <si>
    <t>EA40900</t>
  </si>
  <si>
    <r>
      <t xml:space="preserve">Any entity who designs, manufactures, fabricates, assembles, or processes a finished device. Manufacturer includes but is not limited to those who perform the functions of contract sterilization, installation, relabeling, remanufacturing, repacking, or specification development, and initial distributors of foreign entities performing these functions.
</t>
    </r>
    <r>
      <rPr>
        <b/>
        <sz val="12"/>
        <color rgb="FF000000"/>
        <rFont val="Calibri"/>
        <family val="2"/>
        <scheme val="minor"/>
      </rPr>
      <t>(Source: modified from 'Manufacturer' https://www.ecfr.gov/current/title-21/chapter-I/subchapter-H/part-820/subpart-A/section-820.3)</t>
    </r>
  </si>
  <si>
    <t>Museum</t>
  </si>
  <si>
    <t>EA41000</t>
  </si>
  <si>
    <r>
      <t xml:space="preserve">Public, tribal, or private nonprofit institution which is organized on a permanent basis for essentially educational, cultural heritage, or aesthetic purposes and which, using a professional staff:
(1) Owns or uses tangible objects, either animate or inanimate;
(2) Cares for these objects; and
(3) Exhibits them to the general public on a regular basis.
(i) An institution that exhibits objects to the general public for at least 120 days a year shall be deemed to meet this requirement.
(ii) An institution that exhibits objects by appointment may meet this requirement if it can establish, in light of the facts under all the relevant circumstances, that this method of exhibition does not unreasonably restrict the accessibility of the institution's exhibits to the general public.
</t>
    </r>
    <r>
      <rPr>
        <b/>
        <sz val="12"/>
        <color rgb="FF000000"/>
        <rFont val="Calibri"/>
        <family val="2"/>
        <scheme val="minor"/>
      </rPr>
      <t>(Source: https://www.ecfr.gov/current/title-2/subtitle-B/chapter-XXXI/part-3187/subpart-A/section-3187.3)</t>
    </r>
  </si>
  <si>
    <t>501(c)3 Status</t>
  </si>
  <si>
    <t>EA41100</t>
  </si>
  <si>
    <t>Other than 501(c)3 Status</t>
  </si>
  <si>
    <t>EA41200</t>
  </si>
  <si>
    <r>
      <t xml:space="preserve">Organizations with statuses other than 501(c)(3) are tax-exempt entities that fall under different sections of the Internal Revenue Code. Other tax-exempt statuses apply to entities with different purposes, such as social welfare, trade associations, or political activities. 
</t>
    </r>
    <r>
      <rPr>
        <b/>
        <sz val="12"/>
        <color rgb="FF000000"/>
        <rFont val="Calibri"/>
        <family val="2"/>
        <scheme val="minor"/>
      </rPr>
      <t xml:space="preserve">(Source: IRS 501(c)(4) Overview
https://www.irs.gov/charities-nonprofits/other-nonprofits/social-welfare-organizations)
</t>
    </r>
  </si>
  <si>
    <t>Non-tax Exempt</t>
  </si>
  <si>
    <t>EA41300</t>
  </si>
  <si>
    <r>
      <t xml:space="preserve">Organizations that do not qualify for exemption from federal income tax under the Internal Revenue Code. These organizations must pay taxes on their income. Non-tax-exempt organizations can include for-profit businesses, certain types of nonprofits, and other entities that do not meet the criteria for tax exemption. The organization may operate for profit or for purposes that do not meet the strict requirements for tax exemption.
</t>
    </r>
    <r>
      <rPr>
        <b/>
        <sz val="12"/>
        <color rgb="FF000000"/>
        <rFont val="Calibri"/>
        <family val="2"/>
        <scheme val="minor"/>
      </rPr>
      <t>(Source:
IRS Publication 557: Tax-Exempt Status for Your Organization
https://www.irs.gov/pub/irs-pdf/p557.pdf)</t>
    </r>
  </si>
  <si>
    <t>Nonprofit Research Organization</t>
  </si>
  <si>
    <t>EA41400</t>
  </si>
  <si>
    <r>
      <t xml:space="preserve">Universities and other institutions of higher education or an organization of the type described in section 501(c)(3) of the Internal Revenue Code of 1954 (26 U.S.C. 501(c) and exempt from taxation under section 501(a) of the Internal Revenue Code (26 U.S.C. 501(a)) or any nonprofit scientific or educational organization qualified under a state nonprofit organization statute.
</t>
    </r>
    <r>
      <rPr>
        <b/>
        <sz val="12"/>
        <color rgb="FF000000"/>
        <rFont val="Calibri"/>
        <family val="2"/>
        <scheme val="minor"/>
      </rPr>
      <t>(Source: from "nonprofit organization" https://www.ecfr.gov/current/title-37/chapter-IV/part-401)</t>
    </r>
  </si>
  <si>
    <t>Population Specific Organization</t>
  </si>
  <si>
    <t>EA41500</t>
  </si>
  <si>
    <r>
      <t xml:space="preserve">A nonprofit, nongovernmental organization with expertise to serve members of a specific underserved population.
</t>
    </r>
    <r>
      <rPr>
        <b/>
        <sz val="12"/>
        <color rgb="FF000000"/>
        <rFont val="Calibri"/>
        <family val="2"/>
        <scheme val="minor"/>
      </rPr>
      <t>(Source: https://uscode.house.gov/view.xhtml?path=/prelim@title34/subtitle1/chapter121/subchapter3&amp;edition=prelim)</t>
    </r>
  </si>
  <si>
    <t>Private Foundation</t>
  </si>
  <si>
    <t>EA41600</t>
  </si>
  <si>
    <r>
      <t xml:space="preserve">Section 509(a) defines the term private foundation to mean any domestic or foreign organization described in section 501(c)(3) other than an organization described in section 509(a) (1), (2), (3), or (4). Organizations which fall into the categories excluded from the definition of private foundation are generally those which either have broad public support or actively function in a supporting relationship to such organizations. Organizations which test for public safety are also excluded.
</t>
    </r>
    <r>
      <rPr>
        <b/>
        <sz val="12"/>
        <color rgb="FF000000"/>
        <rFont val="Calibri"/>
        <family val="2"/>
        <scheme val="minor"/>
      </rPr>
      <t>(Source: https://www.ecfr.gov/current/title-26/chapter-I/subchapter-A/part-1/subject-group-ECFRc2cc253eed70f35/section-1.509(a)-1 and https://www.ecfr.gov/current/title-26/chapter-I/subchapter-A/part-1/subject-group-ECFRc2cc253eed70f35?toc=1)</t>
    </r>
  </si>
  <si>
    <t>Public Health Agency</t>
  </si>
  <si>
    <t>EA41700</t>
  </si>
  <si>
    <r>
      <t xml:space="preserve">Public health agency means an official agency established by a State or local government, the primary function of which is to maintain the health of the population served by performing environmental health services, preventive medical services, and in certain cases, therapeutic services.
</t>
    </r>
    <r>
      <rPr>
        <b/>
        <sz val="12"/>
        <color rgb="FF000000"/>
        <rFont val="Calibri"/>
        <family val="2"/>
        <scheme val="minor"/>
      </rPr>
      <t xml:space="preserve">Source: https://www.ecfr.gov/current/title-42/part-485/section-485.703#p-485.703(Public%20health%20agency) </t>
    </r>
    <r>
      <rPr>
        <sz val="12"/>
        <color rgb="FF000000"/>
        <rFont val="Calibri"/>
        <family val="2"/>
        <scheme val="minor"/>
      </rPr>
      <t xml:space="preserve">
Alternatively: Public health center means a publicly owned facility for the provision of public health services, including related facilities such as laboratories, clinics, and administrative offices operated in connection with such a facility.
(</t>
    </r>
    <r>
      <rPr>
        <b/>
        <sz val="12"/>
        <color rgb="FF000000"/>
        <rFont val="Calibri"/>
        <family val="2"/>
        <scheme val="minor"/>
      </rPr>
      <t>Source: https://www.ecfr.gov/current/title-42/chapter-I/subchapter-K/part-124/subpart-A/section-124.2)</t>
    </r>
  </si>
  <si>
    <t>Tribal Domestic Violence or Sexual Assault Coalition</t>
  </si>
  <si>
    <t>EA41800</t>
  </si>
  <si>
    <r>
      <t>An established nonprofit, nongovernmental Indian organization, Alaska Native organization, or a Native Hawaiian organization that—
(A) provides education, support, and technical assistance to member Indian service providers, Native Hawaiian organizations, or the Native Hawaiian community in a manner that enables those member providers, organizations, or communities to establish and maintain culturally appropriate services, including shelter and rape crisis services, designed to assist Indian or Native Hawaiian women and the dependents of those women who are victims of domestic violence, dating violence, sexual assault, and stalking; and
(B) is comprised of board and general members that are representative of—
(i) the member service providers, organizations, or communities described in subparagraph (A); and
(ii) the tribal communities or Native Hawaiian communities in which the services are being provided.
(</t>
    </r>
    <r>
      <rPr>
        <b/>
        <sz val="12"/>
        <color rgb="FF000000"/>
        <rFont val="Calibri"/>
        <family val="2"/>
        <scheme val="minor"/>
      </rPr>
      <t>Source: https://uscode.house.gov/view.xhtml?path=/prelim@title34/subtitle1/chapter121/subchapter3&amp;edition=prelim)</t>
    </r>
    <r>
      <rPr>
        <sz val="12"/>
        <color rgb="FF000000"/>
        <rFont val="Calibri"/>
        <family val="2"/>
        <scheme val="minor"/>
      </rPr>
      <t xml:space="preserve">
</t>
    </r>
  </si>
  <si>
    <t>Urban Indian Organization</t>
  </si>
  <si>
    <t>EA41900</t>
  </si>
  <si>
    <r>
      <t xml:space="preserve">A nonprofit corporate body situated in an urban center, governed by an urban Indian-controlled board of directors, with maximum participation of all interested Indian groups and individuals, that legally cooperates with other public and private entities
</t>
    </r>
    <r>
      <rPr>
        <b/>
        <sz val="12"/>
        <color rgb="FF000000"/>
        <rFont val="Calibri"/>
        <family val="2"/>
        <scheme val="minor"/>
      </rPr>
      <t xml:space="preserve">
(Source: https://uscode.house.gov/view.xhtml?req=(title:25%20section:1603%20edition:prelim)#:~:text=The%20term%20%22Urban%20Indian%20organization,cooperating%20with%20other%20public%20and)</t>
    </r>
  </si>
  <si>
    <t>EA42000</t>
  </si>
  <si>
    <r>
      <t xml:space="preserve">All other organizational characteristics
</t>
    </r>
    <r>
      <rPr>
        <b/>
        <sz val="12"/>
        <color rgb="FF000000"/>
        <rFont val="Calibri"/>
        <family val="2"/>
        <scheme val="minor"/>
      </rPr>
      <t>(Source: crafted)</t>
    </r>
  </si>
  <si>
    <t>Individual Characteristics</t>
  </si>
  <si>
    <t>EA50000</t>
  </si>
  <si>
    <r>
      <t xml:space="preserve">Unique attributes and factors that define a person's identity and influence their life experiences and well-being. These characteristics encompass a range of personal, social, and economic aspects.
</t>
    </r>
    <r>
      <rPr>
        <b/>
        <sz val="12"/>
        <color rgb="FF000000"/>
        <rFont val="Calibri"/>
        <family val="2"/>
        <scheme val="minor"/>
      </rPr>
      <t>(Source: crafted)</t>
    </r>
  </si>
  <si>
    <t>Medical Condition</t>
  </si>
  <si>
    <t>EA51000</t>
  </si>
  <si>
    <r>
      <t xml:space="preserve">Health issues that affect an individual's physical or mental well-being.
</t>
    </r>
    <r>
      <rPr>
        <b/>
        <sz val="12"/>
        <color rgb="FF000000"/>
        <rFont val="Calibri"/>
        <family val="2"/>
        <scheme val="minor"/>
      </rPr>
      <t>(Source: crafted)</t>
    </r>
  </si>
  <si>
    <t>Physical Impairment</t>
  </si>
  <si>
    <t>EA51010</t>
  </si>
  <si>
    <r>
      <t xml:space="preserve">A physiological disorder or condition, cosmetic disfigurement, or anatomical loss affecting one or more body systems, such as: neurological, musculoskeletal, special sense organs, respiratory (including speech organs), cardiovascular, reproductive, digestive, genitourinary, immune, circulatory, hemic, lymphatic, skin, and endocrine. </t>
    </r>
    <r>
      <rPr>
        <b/>
        <sz val="12"/>
        <color rgb="FF000000"/>
        <rFont val="Calibri"/>
        <family val="2"/>
        <scheme val="minor"/>
      </rPr>
      <t>(Source: 28 CFR § 35.108)</t>
    </r>
  </si>
  <si>
    <t>Chronic Disease</t>
  </si>
  <si>
    <t>EA51020</t>
  </si>
  <si>
    <r>
      <t xml:space="preserve">A conditions that lasts 1 year or more and requires ongoing medical attention or limits activities of daily living or both.
</t>
    </r>
    <r>
      <rPr>
        <b/>
        <sz val="12"/>
        <color rgb="FF000000"/>
        <rFont val="Calibri"/>
        <family val="2"/>
        <scheme val="minor"/>
      </rPr>
      <t>(Source: https://www.cdc.gov/chronic-disease/about/index.html)</t>
    </r>
  </si>
  <si>
    <t>Mental Impairment</t>
  </si>
  <si>
    <t>EA51030</t>
  </si>
  <si>
    <r>
      <t xml:space="preserve">A mental or psychological disorder such as intellectual disability, organic brain syndrome, emotional or mental illness, and specific learning disability.
</t>
    </r>
    <r>
      <rPr>
        <b/>
        <sz val="12"/>
        <color rgb="FF000000"/>
        <rFont val="Calibri"/>
        <family val="2"/>
        <scheme val="minor"/>
      </rPr>
      <t>(Source: 28 CFR § 35.108)</t>
    </r>
  </si>
  <si>
    <t>Substance Abuse Disorder</t>
  </si>
  <si>
    <t>EA51040</t>
  </si>
  <si>
    <r>
      <t xml:space="preserve">A treatable mental disorder that affects a person’s brain and behavior, leading to their inability to control their use of substances like legal or illegal drugs, alcohol, or medications.
</t>
    </r>
    <r>
      <rPr>
        <b/>
        <sz val="12"/>
        <color rgb="FF000000"/>
        <rFont val="Calibri"/>
        <family val="2"/>
        <scheme val="minor"/>
      </rPr>
      <t>(Source: https://www.nimh.nih.gov/health/topics/substance-use-and-mental-health)</t>
    </r>
  </si>
  <si>
    <t>Societal Challenges</t>
  </si>
  <si>
    <t>EA52000</t>
  </si>
  <si>
    <r>
      <t xml:space="preserve">Significant issues faced by individuals or communities that impact their well-being and require collective efforts to address.
</t>
    </r>
    <r>
      <rPr>
        <b/>
        <sz val="12"/>
        <color rgb="FF000000"/>
        <rFont val="Calibri"/>
        <family val="2"/>
        <scheme val="minor"/>
      </rPr>
      <t>(Source: crafted)</t>
    </r>
  </si>
  <si>
    <t>Juvenile Delinquency</t>
  </si>
  <si>
    <t>EA52010</t>
  </si>
  <si>
    <r>
      <t xml:space="preserve">A violation of laws committed by a juvenile which would have been a crime if committed by an adult, or  noncriminal acts committed by a juvenile for which supervision or treatment by juvenile authorities is authorized.
</t>
    </r>
    <r>
      <rPr>
        <b/>
        <sz val="12"/>
        <color rgb="FF000000"/>
        <rFont val="Calibri"/>
        <family val="2"/>
        <scheme val="minor"/>
      </rPr>
      <t>(Sources: modified from USC 18 / PART III / CHAPTER 306 / § 4101, https://ojjdp.ojp.gov/)</t>
    </r>
  </si>
  <si>
    <t>First Generation Student</t>
  </si>
  <si>
    <t>EA52020</t>
  </si>
  <si>
    <r>
      <t xml:space="preserve">An individual who is the first in their family to attend a college or university, meaning their parents and/or grandparents did not complete a four-year college degree.
</t>
    </r>
    <r>
      <rPr>
        <b/>
        <sz val="12"/>
        <color rgb="FF000000"/>
        <rFont val="Calibri"/>
        <family val="2"/>
        <scheme val="minor"/>
      </rPr>
      <t>(Source: https://www2.ed.gov/about/offices/list/ope/index.html)</t>
    </r>
  </si>
  <si>
    <t>Food Insecurity</t>
  </si>
  <si>
    <t>EA52030</t>
  </si>
  <si>
    <r>
      <t xml:space="preserve">The lack of consistent access to enough food for an active, healthy life.
</t>
    </r>
    <r>
      <rPr>
        <b/>
        <sz val="12"/>
        <color rgb="FF000000"/>
        <rFont val="Calibri"/>
        <family val="2"/>
        <scheme val="minor"/>
      </rPr>
      <t>(Source: crafted)</t>
    </r>
  </si>
  <si>
    <t>Homelessness</t>
  </si>
  <si>
    <t>EA52040</t>
  </si>
  <si>
    <r>
      <t xml:space="preserve">The condition of lacking stable, safe, and adequate housing. This includes individuals living in shelters, transitional housing, or places not meant for habitation.
</t>
    </r>
    <r>
      <rPr>
        <b/>
        <sz val="12"/>
        <color rgb="FF000000"/>
        <rFont val="Calibri"/>
        <family val="2"/>
        <scheme val="minor"/>
      </rPr>
      <t>(Source: 42 U.S. Code § 11302)</t>
    </r>
  </si>
  <si>
    <t>EA52050</t>
  </si>
  <si>
    <r>
      <t xml:space="preserve">The situation when individuals who are capable of working and actively seeking work are unable to find employment.
</t>
    </r>
    <r>
      <rPr>
        <b/>
        <sz val="12"/>
        <color rgb="FF000000"/>
        <rFont val="Calibri"/>
        <family val="2"/>
        <scheme val="minor"/>
      </rPr>
      <t xml:space="preserve">(Source: www.bls.gov/cps/definitions.htm#unemployed) </t>
    </r>
  </si>
  <si>
    <t>Workforce Re-Entry</t>
  </si>
  <si>
    <t>EA52060</t>
  </si>
  <si>
    <r>
      <t xml:space="preserve">The process of individuals returning to the workforce after a period of absence, including individuals who have been unemployed, those who have taken time off for personal reasons, or those transitioning from incarceration. </t>
    </r>
    <r>
      <rPr>
        <b/>
        <sz val="12"/>
        <color rgb="FF000000"/>
        <rFont val="Calibri"/>
        <family val="2"/>
        <scheme val="minor"/>
      </rPr>
      <t>(Source: Second Chance Act P.L. 110-199, https://www.congress.gov/bill/110th-congress/house-bill/1593; 29 USC ch. 32, Workforce Innovation and Opportunity Act, https://uscode.house.gov/view.xhtml?path=/prelim@title29/chapter32&amp;edition=prelim; and https://www.dol.gov/agencies/oasp/evaluation/resource-library?res_topic%5B%5D=18923)</t>
    </r>
  </si>
  <si>
    <t>Income</t>
  </si>
  <si>
    <t>EA53000</t>
  </si>
  <si>
    <r>
      <t xml:space="preserve">An individual's tract median family income (MFI) %.
</t>
    </r>
    <r>
      <rPr>
        <b/>
        <sz val="12"/>
        <color rgb="FF000000"/>
        <rFont val="Calibri"/>
        <family val="2"/>
        <scheme val="minor"/>
      </rPr>
      <t>(Source:  https://www.ffiec.gov/census/htm/2020CensusInfoSheet.htm)</t>
    </r>
  </si>
  <si>
    <t>Upper Income Level</t>
  </si>
  <si>
    <t>EA53010</t>
  </si>
  <si>
    <r>
      <t xml:space="preserve">Households with a Median Family Income (MFI) greater than or equal to 120% of the MFI in their metropolitan statistical area.  Households with an income more than double that of the U.S. median household income. 
</t>
    </r>
    <r>
      <rPr>
        <b/>
        <sz val="12"/>
        <color rgb="FF000000"/>
        <rFont val="Calibri"/>
        <family val="2"/>
        <scheme val="minor"/>
      </rPr>
      <t>(Source:  https://www.ffiec.gov/census/htm/2020CensusInfoSheet.htm)</t>
    </r>
  </si>
  <si>
    <t>Middle Income Level</t>
  </si>
  <si>
    <t>EA53020</t>
  </si>
  <si>
    <r>
      <t xml:space="preserve">Households with a Median Family Income (MFI) greater than or equal to 80% but lower than 120% of the MFI in their metropolitan statistical area. Households with an annualized family income that is two-thirds to double that of the U.S. median household income. 
</t>
    </r>
    <r>
      <rPr>
        <b/>
        <sz val="12"/>
        <color rgb="FF000000"/>
        <rFont val="Calibri"/>
        <family val="2"/>
        <scheme val="minor"/>
      </rPr>
      <t>(Source: https://www.ffiec.gov/census/htm/2020CensusInfoSheet.htm)</t>
    </r>
  </si>
  <si>
    <t>Moderate Income Level</t>
  </si>
  <si>
    <t>EA53030</t>
  </si>
  <si>
    <r>
      <t xml:space="preserve">Households with a Median Family Income (MFI) greater than or equal to 50% but lower than 80% of the MFI in their metropolitan statistical area. Households with an annualized family income between 50% and 80% of the HUD area median income.
</t>
    </r>
    <r>
      <rPr>
        <b/>
        <sz val="12"/>
        <color rgb="FF000000"/>
        <rFont val="Calibri"/>
        <family val="2"/>
        <scheme val="minor"/>
      </rPr>
      <t>(Source: https://www.ffiec.gov/census/htm/2020CensusInfoSheet.htm)</t>
    </r>
  </si>
  <si>
    <t>Low Income Level</t>
  </si>
  <si>
    <t>EA53040</t>
  </si>
  <si>
    <r>
      <t xml:space="preserve">Households with a Median Family Income (MFI) less than 50% but not 0% of the MFI in their metropolitan statistical area. Households with an income that is less than two-thirds of the U.S. median household income, after incomes have been adjusted for household size. 
</t>
    </r>
    <r>
      <rPr>
        <b/>
        <sz val="12"/>
        <color rgb="FF000000"/>
        <rFont val="Calibri"/>
        <family val="2"/>
        <scheme val="minor"/>
      </rPr>
      <t>(Source: https://www.ffiec.gov/census/htm/2020CensusInfoSheet.htm)</t>
    </r>
  </si>
  <si>
    <t>Not Known</t>
  </si>
  <si>
    <t>EA53050</t>
  </si>
  <si>
    <r>
      <t xml:space="preserve">Households with an income that is 0 or not known.
</t>
    </r>
    <r>
      <rPr>
        <b/>
        <sz val="12"/>
        <color rgb="FF000000"/>
        <rFont val="Calibri"/>
        <family val="2"/>
        <scheme val="minor"/>
      </rPr>
      <t>(Source: https://www.ffiec.gov/census/htm/2020CensusInfoSheet.htm</t>
    </r>
  </si>
  <si>
    <t>EA59000</t>
  </si>
  <si>
    <t>EA59999</t>
  </si>
  <si>
    <r>
      <t xml:space="preserve">All other individual characteristics
</t>
    </r>
    <r>
      <rPr>
        <b/>
        <sz val="12"/>
        <color rgb="FF000000"/>
        <rFont val="Calibri"/>
        <family val="2"/>
        <scheme val="minor"/>
      </rPr>
      <t>(Source: crafted)</t>
    </r>
  </si>
  <si>
    <t>Information References</t>
  </si>
  <si>
    <t>The following index of references was leveraged to develop the SDEs and their associated attributes.</t>
  </si>
  <si>
    <t>Reference ID</t>
  </si>
  <si>
    <t>Reference Name</t>
  </si>
  <si>
    <t>Link</t>
  </si>
  <si>
    <t>(1)</t>
  </si>
  <si>
    <t>2 CFR 200</t>
  </si>
  <si>
    <t>https://www.ecfr.gov/current/title-2/subtitle-A/chapter-II/part-200</t>
  </si>
  <si>
    <t>(2)</t>
  </si>
  <si>
    <t>Treasury GSDM v1.1 (inclusive of USAspending.gov data dictionary)</t>
  </si>
  <si>
    <t>https://fiscal.treasury.gov/data-transparency/GSDM-current.html</t>
  </si>
  <si>
    <t>(3)</t>
  </si>
  <si>
    <r>
      <t>GSA SAM.gov Assistance Listing Web Form</t>
    </r>
    <r>
      <rPr>
        <vertAlign val="superscript"/>
        <sz val="12"/>
        <rFont val="Calibri"/>
        <family val="2"/>
        <scheme val="minor"/>
      </rPr>
      <t xml:space="preserve"> (1)</t>
    </r>
  </si>
  <si>
    <t>See SAM.gov Workspace -&gt; Assistance Listings</t>
  </si>
  <si>
    <t>(4)</t>
  </si>
  <si>
    <t>United State Postal Service (USPS) Publication 28 - Postal Addressing Standards</t>
  </si>
  <si>
    <t>https://pe.usps.com/text/pub28/welcome.htm</t>
  </si>
  <si>
    <t>(5)</t>
  </si>
  <si>
    <t>31 USC Chapter 61</t>
  </si>
  <si>
    <t>https://uscode.house.gov/view.xhtml?path=/prelim@title31/subtitle5/chapter61&amp;edition=prelim</t>
  </si>
  <si>
    <t>(6)</t>
  </si>
  <si>
    <t>OMB Federal Program Inventory</t>
  </si>
  <si>
    <t>https://fpi.omb.gov/</t>
  </si>
  <si>
    <t>(7)</t>
  </si>
  <si>
    <t>OMB Circular No. A–11 Preparation, Submission, and Execution of the Budget</t>
  </si>
  <si>
    <t>https://www.whitehouse.gov/wp-content/uploads/2018/06/a11.pdf</t>
  </si>
  <si>
    <t>(8)</t>
  </si>
  <si>
    <t>GSA SAM.gov Entity Information Functional Data Dictionary</t>
  </si>
  <si>
    <t>https://sam.gov/data-services/Data%20Dictionary/Entity%20Information?privacy=Public</t>
  </si>
  <si>
    <t>(9)</t>
  </si>
  <si>
    <r>
      <t xml:space="preserve">GSA SAM.gov Federal Hierarchy </t>
    </r>
    <r>
      <rPr>
        <vertAlign val="superscript"/>
        <sz val="12"/>
        <color theme="1"/>
        <rFont val="Calibri"/>
        <family val="2"/>
        <scheme val="minor"/>
      </rPr>
      <t>(1)</t>
    </r>
  </si>
  <si>
    <t>https://sam.gov/data-services/Documentation/Federal%20Hierarchy?privacy=Public</t>
  </si>
  <si>
    <t>(10)</t>
  </si>
  <si>
    <t>Grants.gov</t>
  </si>
  <si>
    <t>https://apply07.grants.gov/help/html/help/index.htm#t=XMLExtract%2FXMLExtract.htm&amp;rhsearch=search%20packages</t>
  </si>
  <si>
    <t>(11)</t>
  </si>
  <si>
    <t>Census Core Based Statistical Areas (CBSAs)</t>
  </si>
  <si>
    <t>https://www.census.gov/geographies/reference-files/time-series/demo/metro-micro/delineation-files.html</t>
  </si>
  <si>
    <t>(12)</t>
  </si>
  <si>
    <r>
      <t>OMB MAX.gov: PARK_PROGRAM_ACTIVITY</t>
    </r>
    <r>
      <rPr>
        <vertAlign val="superscript"/>
        <sz val="12"/>
        <color theme="1"/>
        <rFont val="Calibri"/>
        <family val="2"/>
        <scheme val="minor"/>
      </rPr>
      <t xml:space="preserve"> (1)</t>
    </r>
  </si>
  <si>
    <t>https://community.max.gov/x/cYW9V</t>
  </si>
  <si>
    <t>(13)</t>
  </si>
  <si>
    <t>Treasury Bureau of Fiscal Service Shared Accounting Module (SAM) Service: Treasury Account Symbol (TAS-BETC)</t>
  </si>
  <si>
    <t>https://www.fiscal.treasury.gov/sam/</t>
  </si>
  <si>
    <r>
      <rPr>
        <vertAlign val="superscript"/>
        <sz val="11"/>
        <color theme="1"/>
        <rFont val="Calibri"/>
        <family val="2"/>
        <scheme val="minor"/>
      </rPr>
      <t xml:space="preserve"> (1)  </t>
    </r>
    <r>
      <rPr>
        <sz val="11"/>
        <color theme="1"/>
        <rFont val="Calibri"/>
        <family val="2"/>
        <scheme val="minor"/>
      </rPr>
      <t>Requires government access permission</t>
    </r>
  </si>
  <si>
    <r>
      <t xml:space="preserve">An individual currently serving  full-time in the armed forces, including the Army, Navy, Air Force, Marine Corps, Space Force or Coast Guard. Active-duty members are engaged in military duties on a continuous basis and are not part of the reserves or National Guard. </t>
    </r>
    <r>
      <rPr>
        <b/>
        <sz val="11"/>
        <color rgb="FFFF0000"/>
        <rFont val="Calibri"/>
        <family val="2"/>
        <scheme val="minor"/>
      </rPr>
      <t>(Sources: modified from U.S. Department of Defense, Military Service Definitions, 50 U.S. Code § 3911.)</t>
    </r>
  </si>
  <si>
    <r>
      <rPr>
        <sz val="11"/>
        <color rgb="FF000000"/>
        <rFont val="Calibri"/>
        <family val="2"/>
        <scheme val="minor"/>
      </rPr>
      <t xml:space="preserve">A specific type of tax-exempt nonprofit status in the </t>
    </r>
    <r>
      <rPr>
        <sz val="11"/>
        <color rgb="FFFF0000"/>
        <rFont val="Calibri"/>
        <family val="2"/>
        <scheme val="minor"/>
      </rPr>
      <t>United States. To</t>
    </r>
    <r>
      <rPr>
        <sz val="11"/>
        <color rgb="FF000000"/>
        <rFont val="Calibri"/>
        <family val="2"/>
        <scheme val="minor"/>
      </rPr>
      <t xml:space="preserve"> qualify for 501(c)3 status, an organization must be organized and operated exclusively for exempt purposes, such as charitable, religious, or educational activities, and none of its earnings may benefit any private individual or shareholder. 501(c)(3) organizations are subject to various IRS regulations and requirements. 
</t>
    </r>
    <r>
      <rPr>
        <b/>
        <sz val="11"/>
        <color rgb="FF000000"/>
        <rFont val="Calibri"/>
        <family val="2"/>
        <scheme val="minor"/>
      </rPr>
      <t xml:space="preserve">(Source: https://www.irs.gov/charities-non-profits/charitable-organizations/exemption-requirements-501c3-organizations)
</t>
    </r>
  </si>
  <si>
    <r>
      <t xml:space="preserve">Updated to add data groups related to the NOFO </t>
    </r>
    <r>
      <rPr>
        <sz val="11"/>
        <color rgb="FF0070C0"/>
        <rFont val="Calibri"/>
        <family val="2"/>
        <scheme val="minor"/>
      </rPr>
      <t>lifecycle area</t>
    </r>
    <r>
      <rPr>
        <sz val="11"/>
        <color theme="1"/>
        <rFont val="Calibri"/>
        <family val="2"/>
        <scheme val="minor"/>
      </rPr>
      <t>.</t>
    </r>
  </si>
  <si>
    <r>
      <t xml:space="preserve">Added description for how and when </t>
    </r>
    <r>
      <rPr>
        <sz val="11"/>
        <color rgb="FF0070C0"/>
        <rFont val="Calibri"/>
        <family val="2"/>
        <scheme val="minor"/>
      </rPr>
      <t>'</t>
    </r>
    <r>
      <rPr>
        <sz val="11"/>
        <color rgb="FF000000"/>
        <rFont val="Calibri"/>
        <family val="2"/>
        <scheme val="minor"/>
      </rPr>
      <t>N/A</t>
    </r>
    <r>
      <rPr>
        <sz val="11"/>
        <color rgb="FF0070C0"/>
        <rFont val="Calibri"/>
        <family val="2"/>
        <scheme val="minor"/>
      </rPr>
      <t>'</t>
    </r>
    <r>
      <rPr>
        <sz val="11"/>
        <color rgb="FF000000"/>
        <rFont val="Calibri"/>
        <family val="2"/>
        <scheme val="minor"/>
      </rPr>
      <t xml:space="preserve"> is used; added a new guiding principle defining the process for information collection specifications when the collection source is the general public.</t>
    </r>
  </si>
  <si>
    <t>FundingOpportunityProjectApplicationTimeMeridiem</t>
  </si>
  <si>
    <t>FundingOpportunityProjectNoticeOfIntentDeadlineTimeMeridiem</t>
  </si>
  <si>
    <t>Modified SDE Definition:
AssistanceListingIdentifier</t>
  </si>
  <si>
    <t>OptionalCommonFormName</t>
  </si>
  <si>
    <t>RequiredCommonFormName</t>
  </si>
  <si>
    <t>Conditional: Required if "Other" is identified as a submission method; otherwise Unavailable</t>
  </si>
  <si>
    <t>SDEs associated with establishing, managing, and reporting on agency funding opportunity projects. A Notice of Funding Opportunity (NOFO) can be associated with one or more agency funding opportunity projects.</t>
  </si>
  <si>
    <t>[Additional Prefixes to be added with future releases]</t>
  </si>
  <si>
    <t>Deleted foreign address IC items related to point of contact information, as the agency contact information for most, if not all, programs will be domestic.</t>
  </si>
  <si>
    <t>C = County;
M = Metropolitan and Micropolitan Area;
S = State;
Y = Country;
Z = ZIP Code</t>
  </si>
  <si>
    <t>RequiredNonCommonFormDescription</t>
  </si>
  <si>
    <t>OptionalNonCommonFormDescription</t>
  </si>
  <si>
    <t>Conditional: Required if Component Type = Common Forms; otherwise Unavailable</t>
  </si>
  <si>
    <t>Conditional: Optional if Component Type = Common Forms; otherwise Unavailable</t>
  </si>
  <si>
    <t>Conditional: Required if Component Type = Non-Common (Agency) Forms; otherwise Unavailable</t>
  </si>
  <si>
    <t>Conditional: Optional if Component Type = Non-Common (Agency) Forms; otherwise Unavailable</t>
  </si>
  <si>
    <t>Common (i.e., forms hosted on Grants.gov where Agency Owner = Grants.gov)forms that are not required for all applications to the NOFO but may be needed depending on the type of applicant, funding opportunity project, etc. (meaning that they might be conditionally required in some application scenarios).</t>
  </si>
  <si>
    <t>Updated to clarify that the grants.gov domain value is intended to capture things submitted directly to the Grants.gov Workspace or via System to System (S2S) connections to Grants.gov.</t>
  </si>
  <si>
    <t>Common (i.e., forms hosted on Grants.gov where Agency Owner = Grants.gov) forms that are required for all applications to the NOFO.</t>
  </si>
  <si>
    <r>
      <rPr>
        <sz val="3"/>
        <color rgb="FF000000"/>
        <rFont val="Calibri"/>
        <family val="2"/>
        <scheme val="minor"/>
      </rPr>
      <t xml:space="preserve">
</t>
    </r>
    <r>
      <rPr>
        <sz val="11"/>
        <color rgb="FF000000"/>
        <rFont val="Calibri"/>
        <family val="2"/>
        <scheme val="minor"/>
      </rPr>
      <t>GSDE v2.2</t>
    </r>
  </si>
  <si>
    <t>A list of agency-defined forms that are required for all applications to the NOFO. URL links can be included.</t>
  </si>
  <si>
    <t>A list of agency-defined forms that are not required for all applications to the NOFO but may be needed depending on the type of applicant, funding opportunity project, etc. (meaning that they might be conditionally required in some application scenarios). URL links can be included.</t>
  </si>
  <si>
    <t>Conditional: Required if 2.05.01 = A, P, or C ; otherwise Unavailable</t>
  </si>
  <si>
    <t>Conditional: Required if 2.05.01 = A, P, or C; otherwise Unavailable</t>
  </si>
  <si>
    <t>Conditional: Required if Geographic Eligibility - Basis = C or O; otherwise Optional</t>
  </si>
  <si>
    <t>Modified Attribute Descriptions: 
Domain Values
Domain Value Definitions</t>
  </si>
  <si>
    <t>Conditional: Required if the Formula, Cost Sharing, and/or MOE Requirement Type is "Formula" (2.07.01 = F); otherwise Unavailable</t>
  </si>
  <si>
    <t>Conditional: Required if the Formula, Cost Sharing, and/or MOE Requirement Type is "Cost Sharing" (2.07.01 = S); otherwise Unavailable</t>
  </si>
  <si>
    <t>Conditional: Required if the Formula, Cost Sharing, and/or MOE Requirement Type is "MOE" (2.07.01 = M); otherwise Unavailable</t>
  </si>
  <si>
    <t>Conditional: Required if Expected Award Notification Description is not provided; otherwise Optional</t>
  </si>
  <si>
    <t>Conditional: Required if Expected Award Notification Start and End Date are not provided; otherwise Optional</t>
  </si>
  <si>
    <t>Conditional: Required if Expected Award Notification Start Date is provided; otherwise Unavailable</t>
  </si>
  <si>
    <t>Conditional: Required if "Other" is selected as an Award Notification Method (FundingOpportunityProjectAwardNotificationTypeCode = O); otherwise Unavailable</t>
  </si>
  <si>
    <t>Conditional: Required if "Other" is selected as an Award Notification Method (FundingOpportunityProjectAwardNotificationTypeCode = O); otherwise</t>
  </si>
  <si>
    <t>Conditional: Required if Frequency does not equal "Determined at Time of Award" or "Not Required" (6.04.01 &lt;&gt; T or N); otherwise Optional</t>
  </si>
  <si>
    <t>Conditional: Required if "Other" is identified as a submission method; otherwise Optional</t>
  </si>
  <si>
    <t>Conditional: Required if Other Report Name is identified; otherwise Unavailable</t>
  </si>
  <si>
    <t>Updated Domain Values definition to clarify how you can easily distinguish those cells that contain a reference to a source outside the cell (they begin with "Please follow these instructions"). Updated Domain Value Definitions definition to clarify cases where this is left blank when the Domain Values field is itself populated</t>
  </si>
  <si>
    <r>
      <t xml:space="preserve">Updated to add the phrase 'otherwise unavailable' where applicable in conditional logic situations, to convey when an element should be unavailable for use in conditional logic situations, rather than leaving it up for interpretation. Similarly, added 'otherwise optional' where applicable. Also clarified in many cases throughout the tab the meaning of </t>
    </r>
    <r>
      <rPr>
        <sz val="11"/>
        <color rgb="FFFF0000"/>
        <rFont val="Calibri"/>
        <family val="2"/>
        <scheme val="minor"/>
      </rPr>
      <t>the</t>
    </r>
    <r>
      <rPr>
        <sz val="11"/>
        <color rgb="FF0070C0"/>
        <rFont val="Calibri"/>
        <family val="2"/>
        <scheme val="minor"/>
      </rPr>
      <t xml:space="preserve"> </t>
    </r>
    <r>
      <rPr>
        <sz val="11"/>
        <color rgb="FF000000"/>
        <rFont val="Calibri"/>
        <family val="2"/>
        <scheme val="minor"/>
      </rPr>
      <t xml:space="preserve">referenced condition (e.g., instead of just saying ' required if award applications are required', we now say ' Required if award applications are required </t>
    </r>
    <r>
      <rPr>
        <b/>
        <sz val="11"/>
        <color rgb="FF000000"/>
        <rFont val="Calibri"/>
        <family val="2"/>
        <scheme val="minor"/>
      </rPr>
      <t>(4.02.04 = Y)</t>
    </r>
    <r>
      <rPr>
        <sz val="11"/>
        <color rgb="FF000000"/>
        <rFont val="Calibri"/>
        <family val="2"/>
        <scheme val="minor"/>
      </rPr>
      <t>'.</t>
    </r>
  </si>
  <si>
    <t>Modified 24 SDE Definitions: 
AgencyPOCTitle
AgencyProgramCurrentYearObligationAmount
AgencyProgramPriorYearObligationAmount
AgencyProgramRecentlyCompletedYearObligationAmount
AgencyRecentlyCompletedPerformanceMeasureValue
AgencyTargetPerformanceMeasureValue
AssistanceListingFundingIdentifier
AssistanceListingFundingTitle
AssistanceListingOtherIdentifier
AssistanceListingOtherTitle
AssistanceListingPrimaryIdentifier
AssistanceListingPrimaryTitle
AssistanceListingProjectFundingIdentifier
AssistanceListingProjectFundingTitle
AssistanceListingRelatedIdentifier
AssistanceListingRelatedTitle
AwardTermsAndConditionsDescription
AwardTermsAndConditionsTitle
AwardTermsAndConditionsTypeCode
FinancialAssistanceOtherMissionSubcategoryCode
FinancialAssistanceOtherMissionSubcategoryName
SubLevelPrefixCode
TreasuryAccountSymbol
TreasuryAccountSymbolName</t>
  </si>
  <si>
    <r>
      <t>Added 126 SDEs:
AgencyCostSharingWaiverDescription
AgencyPOCTitle
AssistanceListingNOFOFundingIdentifier
AssistanceListingNOFOFundingTitle
AssistanceListingNOFOProjectFundingIdentifier
AssistanceListingNOFOProjectFundingTitle
AssistanceListingNOFORelatedIdentifier
AssistanceListingNOFORelatedTitle
AwardEstimatedApplicationsQuantity
AwardEstimatedQuantity
AwardTermsAndConditionsDescription
AwardTermsAndConditionsTitle
AwardTermsAndConditionsTypeCode
FinancialAssistanceReportSubmissionInstruction
FinancialAssistanceReportSubmissionTitle
FinancialAssistanceReportSubmissionTypeCode
FundingOpportunityAuthorizationDescription
FundingOpportunityAuthorizationSubtitle
FundingOpportunityAuthorizationTitle
FundingOpportunityAuthorizationTopic
FundingOpportunityAuthorizationTypeCode
FundingOpportunityFormulaRequirementDescription
FundingOpportunityPublicationDate
FundingOpportunityCooperativeAgreementInvolvementDescription
FundingOpportunityDescription
FundingOpportunityEstimatedALAmount
FundingOpportunityEstimatedAmount
FundingOpportunityExecutiveOrderDescription
FundingOpportunityExecutiveOrderPart
FundingOpportunityExecutiveOrderSection
FundingOpportunityExecutiveOrderTitle
FundingOpportunityFiscalYear
FundingOpportunityGeneralPolicyText
FundingOpportunityIdentifier
FundingOpportunityIndirectCostRatePolicyText
FundingOpportunityIntergovernmentalReviewInstruction
FundingOpportunityIntergovernmentalReviewRequirementIndicator
FundingOpportunityPaperSubmissionApplicationInstruction
FundingOpportunityPaperSubmissionExemptionRequestIndicator
FundingOpportunityPaperSubmissionExemptionRequestInstruction
FundingOpportunityPaperSubmissionIndicator
FundingOpportunityProgramPolicyDescription
FundingOpportunityProgramPolicyTitle
FundingOpportunityProgramPolicyURL
FundingOpportunityPreviousIdentifier
FundingOpportunityProjectApplicationComponentFormatInstructions
FundingOpportunityProjectApplicationComponentFormatName
FundingOpportunityProjectApplicationComponentFormatText
FundingOpportunityProjectApplicationComponentFormatType
FundingOpportunityProjectApplicationComponentInstructions
FundingOpportunityProjectApplicationComponentType
FundingOpportunityProjectApplicationDeadlineInstruction
FundingOpportunityProjectApplicationDeadlineTime
FundingOpportunityProjectApplicationDeadlineTimeZone
FundingOpportunityProjectApplicationMaterialsReleasedDate
FundingOpportunityProjectApplicationOtherComponentName
FundingOpportunityProjectApplicationPeriodEndDate
FundingOpportunityProjectApplicationPeriodStartDate
FundingOpportunityProjectApplicationResponsivenessCriteriaDescription
FundingOpportunityProjectApplicationReviewEndDate
FundingOpportunityProjectApplicationReviewStartDate
FundingOpportunityProjectApplicationSubmissionLimitDescription
FundingOpportunityProjectApplicationSubmissonEmail
FundingOpportunityProjectApplicationSubmissonInstructions
FundingOpportunityProjectApplicationSubmissonName
FundingOpportunityProjectApplicationSubmissonTypeCode
FundingOpportunityProjectApplicationSubmissonURL
FundingOpportunityProjectApplicationTimeMeridiem</t>
    </r>
    <r>
      <rPr>
        <strike/>
        <sz val="11"/>
        <rFont val="Calibri"/>
        <family val="2"/>
        <scheme val="minor"/>
      </rPr>
      <t xml:space="preserve">
</t>
    </r>
    <r>
      <rPr>
        <sz val="11"/>
        <rFont val="Calibri"/>
        <family val="2"/>
        <scheme val="minor"/>
      </rPr>
      <t>FundingOpportunityProjectAwardDate
FundingOpportunityProjectAwardNotificationPeriodEndDate
FundingOpportunityProjectAwardNotificationPeriodStartDate
FundingOpportunityProjectAwardNotificationTypeCode
FundingOpportunityProjectAwardNotificationOtherTypeName
FundingOpportunityProjectAwardNotificationOtherTypeDescription
FundingOpportunityProjectCriterionDescription
FundingOpportunityProjectCriterionMaximumPointsQuantity
FundingOpportunityProjectCriterionName
FundingOpportunityProjectCriterionPercent
FundingOpportunityProjectDescription
FundingOpportunityProjectPeriodOfPerformance
FundingOpportunityProjectFiscalYear
FundingOpportunityProjectFocusAreaDescription
FundingOpportunityProjectIdentifier
FundingOpportunityProjectName
FundingOpportunityProjectNoticeOfIntentDeadline
FundingOpportunityProjectNoticeOfIntentDeadlineTime
FundingOpportunityProjectNoticeOfIntentDeadlineTimeMeridiem
FundingOpportunityProjectNoticeOfIntentDeadlineTimeZone
FundingOpportunityProjectNoticeOfIntentRequirementCode
FundingOpportunityProjectNoticeOfIntentSubmissionEmail
FundingOpportunityProjectNoticeOfIntentSubmissionInstructions
FundingOpportunityProjectNoticeOfIntentSubmissionTypeCode
FundingOpportunityProjectNoticeOfIntentSubmissionURL
FundingOpportunityProjectOtherApplicantEligibilityRequirements
FundingOpportunityProjectPaymentFrequencyCode
FundingOpportunityProjectPaymentMethodCode
FundingOpportunityProjectPaymentOtherDescription
FundingOpportunityProjectPIPDDescription
FundingOpportunityProjectPreapplicationDeadline
FundingOpportunityProjectReviewDescription
FundingOpportunityProjectReviewName
FundingOpportunityProjectReviewTypeCode
FundingOpportunityProjectSelectionDescription
FundingOpportunityProjectStartDate
FundingOpportunityProjectSuccessfulApplicantAwardText
FundingOpportunityProjectType
FundingOpportunityProjectUnsuccessfulApplicantAwardText
FundingOpportunityProjectWebinarDate
FundingOpportunityProjectWebinarURL
FundingOpportunityRelatedIdentifier
FundingOpportunitySpecificPolicyText
FundingOpportunitySpecificPolicyURL
FundingOpportunityTitle
FundingOpportunityVersion
FundingOpportunityAverageAwardAmount
FundingOpportunityProjectApplicationPeriodGracePeriod
FundingOpportunityEstimatedAmountAdditionalInformation
FundingOpportunityProjectCriteronNonNumerical
FundingOpportunityProjectAwardNotificationPeriodDescription
GeographicEligibilityAreas
GeographicEligibilityBasisCode
GeographicEligibilityDescription
GeographicEligibilityTypeCode
OptionalCommonFormName
PARKTASFundingAmount
RequiredCommonFormName</t>
    </r>
  </si>
  <si>
    <t>Added new prefix terms used to define the SDEs associated with the NOFO lifecycle area; added language to clarify domain value terminology and formatting.</t>
  </si>
  <si>
    <t>Added new tab to capture the information collection for the Notice of Funding Opportunity (NOFO)</t>
  </si>
  <si>
    <t>Added language to the definitions to better clarify the structure and format of the Assistance Listing  Identifier.</t>
  </si>
  <si>
    <t>Added SDE Format and SDE Min Length: InformationCollectionLevelCode</t>
  </si>
  <si>
    <t>Added AgencyAddressTypeCode as a third SDE in the SDE groupings  and set the business logic to "Mailing" to indicate this address related to the agency POC should be one where mailed-in questions and requests from potential applicants can be received.</t>
  </si>
  <si>
    <r>
      <t xml:space="preserve">Structural form of data contained in the SDE. Valid data types for the SDEs are as follows.
• String - </t>
    </r>
    <r>
      <rPr>
        <i/>
        <sz val="11"/>
        <rFont val="Calibri"/>
        <family val="2"/>
        <scheme val="minor"/>
      </rPr>
      <t xml:space="preserve">A data type for characters and text.
</t>
    </r>
    <r>
      <rPr>
        <sz val="11"/>
        <rFont val="Calibri"/>
        <family val="2"/>
        <scheme val="minor"/>
      </rPr>
      <t xml:space="preserve">• Decimal - </t>
    </r>
    <r>
      <rPr>
        <i/>
        <sz val="11"/>
        <rFont val="Calibri"/>
        <family val="2"/>
        <scheme val="minor"/>
      </rPr>
      <t xml:space="preserve">A data type for fractional numbers.
</t>
    </r>
    <r>
      <rPr>
        <sz val="11"/>
        <rFont val="Calibri"/>
        <family val="2"/>
        <scheme val="minor"/>
      </rPr>
      <t xml:space="preserve">• Integer - </t>
    </r>
    <r>
      <rPr>
        <i/>
        <sz val="11"/>
        <rFont val="Calibri"/>
        <family val="2"/>
        <scheme val="minor"/>
      </rPr>
      <t xml:space="preserve">A data type for whole numbers.
</t>
    </r>
    <r>
      <rPr>
        <sz val="11"/>
        <rFont val="Calibri"/>
        <family val="2"/>
        <scheme val="minor"/>
      </rPr>
      <t xml:space="preserve">• Date - </t>
    </r>
    <r>
      <rPr>
        <i/>
        <sz val="11"/>
        <rFont val="Calibri"/>
        <family val="2"/>
        <scheme val="minor"/>
      </rPr>
      <t xml:space="preserve">A data type for a calendar date with the format YYYY-MM-DD.
</t>
    </r>
    <r>
      <rPr>
        <sz val="11"/>
        <rFont val="Calibri"/>
        <family val="2"/>
        <scheme val="minor"/>
      </rPr>
      <t xml:space="preserve">• Time - </t>
    </r>
    <r>
      <rPr>
        <i/>
        <sz val="11"/>
        <rFont val="Calibri"/>
        <family val="2"/>
        <scheme val="minor"/>
      </rPr>
      <t xml:space="preserve">A data type for an instant of time with the format hh:mm:ss.sss.
</t>
    </r>
    <r>
      <rPr>
        <sz val="11"/>
        <rFont val="Calibri"/>
        <family val="2"/>
        <scheme val="minor"/>
      </rPr>
      <t xml:space="preserve">• Boolean - </t>
    </r>
    <r>
      <rPr>
        <i/>
        <sz val="11"/>
        <rFont val="Calibri"/>
        <family val="2"/>
        <scheme val="minor"/>
      </rPr>
      <t xml:space="preserve">A data type for binary-valued logic (true/false).
</t>
    </r>
    <r>
      <rPr>
        <sz val="11"/>
        <rFont val="Calibri"/>
        <family val="2"/>
        <scheme val="minor"/>
      </rPr>
      <t xml:space="preserve">• Object - </t>
    </r>
    <r>
      <rPr>
        <i/>
        <sz val="11"/>
        <rFont val="Calibri"/>
        <family val="2"/>
        <scheme val="minor"/>
      </rPr>
      <t>A data type for unstructured information, such as documents, images, and audio files.  Note objects cannot be exchanged using flat files.</t>
    </r>
  </si>
  <si>
    <t>Established set of valid values for the SDE (e.g., location codes, postal codes). If the set of valid values is small and constant, the valid values are listed. If the set of valid values is large or fluid, (e.g., postal codes, Treasury Fund symbols), the cell will begin with the phrase "Please follow these instructions” and then either (1) provide a link or pointer to the source of valid values (e.g., agency website URL, ISO standard), or (2) refer to a separate tab in the Standard Data Elements workbook that contains the set of valid values and any additional explanatory material that may be needed. This attribute is only defined when applicable; if no value is populated, then no requirement for a discrete list of domain values has been identified.</t>
  </si>
  <si>
    <t>A definition for each domain value that applies to this data element, defined where appropriate; when the Domain Values field is populated in a row but Domain Value Definitions are not provided, it is either because 1) the Domain Values are not individually specified in the row, but instead refer to a source external to the cell itself (where the Domain Value Definitions will also be found); or 2) the Domain Values are individually specified in the row, butare self-explanatory and do not require further clarification or explicit definitions to be clearly understood.</t>
  </si>
  <si>
    <t>Name / Title</t>
  </si>
  <si>
    <r>
      <t>RELEASE v3.0</t>
    </r>
    <r>
      <rPr>
        <sz val="11"/>
        <rFont val="Calibri"/>
        <family val="2"/>
      </rPr>
      <t xml:space="preserve"> - Addition of Notice of Funding Opportunity (NOFO) standard data elements
</t>
    </r>
    <r>
      <rPr>
        <u/>
        <sz val="11"/>
        <rFont val="Calibri"/>
        <family val="2"/>
      </rPr>
      <t xml:space="preserve">Major changes include:
</t>
    </r>
    <r>
      <rPr>
        <sz val="11"/>
        <rFont val="Calibri"/>
        <family val="2"/>
      </rPr>
      <t>-Added (IC) NOFO tab.
-Added new SDEs related to the NOFO.
-Modified existing SDEs to capture information transfer between the Assistance Listing and the NOFO.</t>
    </r>
  </si>
  <si>
    <r>
      <t xml:space="preserve">A self‑contained activity defined in a Notice of Funding Opportunity (NOFO) that has its own distinct purpose, performance expectations, and funding pool. It is identified by a unique description, a defined period of performance, a set of measurable goals, objectives, and performance metrics, and a predetermined amount of available award money that will be distributed to one or more awardees independent of any other funding opportunity projects contained in the same NOFO. Some other elements may be distinct or shared across funding opportunity projects, such as, eligibility criteria, application requirements and submission instructions, payment schedules and disbursement rules, and reporting obligations and timelines.
</t>
    </r>
    <r>
      <rPr>
        <b/>
        <sz val="11"/>
        <rFont val="Calibri"/>
        <family val="2"/>
        <scheme val="minor"/>
      </rPr>
      <t>NOTE:</t>
    </r>
    <r>
      <rPr>
        <sz val="11"/>
        <rFont val="Calibri"/>
        <family val="2"/>
        <scheme val="minor"/>
      </rPr>
      <t xml:space="preserve"> Agencies can use the following criteria to determine whether their activities constitute a funding opportunity project:
</t>
    </r>
    <r>
      <rPr>
        <u/>
        <sz val="11"/>
        <rFont val="Calibri"/>
        <family val="2"/>
        <scheme val="minor"/>
      </rPr>
      <t xml:space="preserve">Narrative 
</t>
    </r>
    <r>
      <rPr>
        <sz val="11"/>
        <rFont val="Calibri"/>
        <family val="2"/>
        <scheme val="minor"/>
      </rPr>
      <t xml:space="preserve">The activity can be described in a stand‑alone paragraph or section that is distinct from another activity's purpose.
</t>
    </r>
    <r>
      <rPr>
        <u/>
        <sz val="11"/>
        <rFont val="Calibri"/>
        <family val="2"/>
        <scheme val="minor"/>
      </rPr>
      <t xml:space="preserve">Performance
</t>
    </r>
    <r>
      <rPr>
        <sz val="11"/>
        <rFont val="Calibri"/>
        <family val="2"/>
        <scheme val="minor"/>
      </rPr>
      <t xml:space="preserve">The activity has its own set of outcomes and metrics that are not simply extensions of another activity's metrics.
</t>
    </r>
    <r>
      <rPr>
        <u/>
        <sz val="11"/>
        <rFont val="Calibri"/>
        <family val="2"/>
        <scheme val="minor"/>
      </rPr>
      <t xml:space="preserve">Funding allocation 
</t>
    </r>
    <r>
      <rPr>
        <sz val="11"/>
        <rFont val="Calibri"/>
        <family val="2"/>
        <scheme val="minor"/>
      </rPr>
      <t xml:space="preserve">A specific budget or “pot” of funding is earmarked for this activity, and the agency intends to draw award dollars exclusively from that funding.
</t>
    </r>
    <r>
      <rPr>
        <u/>
        <sz val="11"/>
        <rFont val="Calibri"/>
        <family val="2"/>
        <scheme val="minor"/>
      </rPr>
      <t xml:space="preserve">Awards
</t>
    </r>
    <r>
      <rPr>
        <sz val="11"/>
        <rFont val="Calibri"/>
        <family val="2"/>
        <scheme val="minor"/>
      </rPr>
      <t>The agency expects a discrete set of applications, selections, and award notices for this activity, separate from any other activities in the NOFO.</t>
    </r>
  </si>
  <si>
    <t>Grants Life Cycle Conceptual Data Model (CDM)</t>
  </si>
  <si>
    <t>The date on which the action being reported was issued / signed by the Government or a binding agreement was reached.</t>
  </si>
  <si>
    <r>
      <t xml:space="preserve">(2) </t>
    </r>
    <r>
      <rPr>
        <sz val="10"/>
        <rFont val="Calibri"/>
        <family val="2"/>
        <scheme val="minor"/>
      </rPr>
      <t>Modified</t>
    </r>
  </si>
  <si>
    <r>
      <t xml:space="preserve">The fiscal year </t>
    </r>
    <r>
      <rPr>
        <sz val="10"/>
        <rFont val="Calibri"/>
        <family val="2"/>
        <scheme val="minor"/>
      </rPr>
      <t>in which the ActionDate occurs. Note that the Federal fiscal year begins on October 1 and ends on September 30, thus October 1, 2018 is the first day of the 2019 fiscal year.</t>
    </r>
  </si>
  <si>
    <r>
      <rPr>
        <sz val="10"/>
        <rFont val="Calibri"/>
        <family val="2"/>
        <scheme val="minor"/>
      </rPr>
      <t>A description tag that explains the meaning of the code provided in the ActionType Field.</t>
    </r>
  </si>
  <si>
    <t>A code that indicates the type of address associated with the agency organizational unit.</t>
  </si>
  <si>
    <r>
      <rPr>
        <sz val="10"/>
        <rFont val="Calibri"/>
        <family val="2"/>
        <scheme val="minor"/>
      </rPr>
      <t>GRM.010.010 Grant Program Set-up and Maintenance;
GRM.010.020 Grant Program Funding Opportunity</t>
    </r>
  </si>
  <si>
    <r>
      <rPr>
        <sz val="10"/>
        <rFont val="Calibri"/>
        <family val="2"/>
        <scheme val="minor"/>
      </rPr>
      <t>A code that indicates the domestic city where the agency organizational unit is located.</t>
    </r>
  </si>
  <si>
    <r>
      <rPr>
        <sz val="10"/>
        <rFont val="Calibri"/>
        <family val="2"/>
        <scheme val="minor"/>
      </rPr>
      <t>Please follow these instructions:
Geographic Names Information System (GNIS) for City Code:
https://www.usgs.gov/core-science-systems/ngp/board-on-geographic-names/download-gnis-data
Navigate to: Federal Codes -&gt; FedCodes_National_Text.zip -&gt; FederalCodes_National.txt -&gt; 'census code' column. 
Note that this column is only unique at the state level, so must be used in conjunction with the state_numeric column.</t>
    </r>
  </si>
  <si>
    <r>
      <rPr>
        <sz val="10"/>
        <rFont val="Calibri"/>
        <family val="2"/>
        <scheme val="minor"/>
      </rPr>
      <t>Please follow these instructions:
Geographic Names Information System (GNIS) for City Name:
https://www.usgs.gov/core-science-systems/ngp/board-on-geographic-names/download-gnis-data
Navigate to: Federal Codes -&gt; FedCodes_National_Text.zip -&gt; FederalCodes_National.txt -&gt; 'feature_name' column.</t>
    </r>
  </si>
  <si>
    <r>
      <t xml:space="preserve">A code </t>
    </r>
    <r>
      <rPr>
        <sz val="10"/>
        <rFont val="Calibri"/>
        <family val="2"/>
        <scheme val="minor"/>
      </rPr>
      <t>that indicates whether recipient contributions are mandatory cost sharing (matching) or voluntary cost sharing, which are pledged contributions considered by the awarding agency during application evaluation.</t>
    </r>
  </si>
  <si>
    <r>
      <t xml:space="preserve">M = Mandatory;
V = Voluntary rating;
D = Determined at NOFO level;
E = Mandatory with exceptions or waivers
</t>
    </r>
    <r>
      <rPr>
        <sz val="10"/>
        <rFont val="Calibri"/>
        <family val="2"/>
        <scheme val="minor"/>
      </rPr>
      <t>A = Determined at time of Award</t>
    </r>
  </si>
  <si>
    <r>
      <rPr>
        <sz val="10"/>
        <rFont val="Calibri"/>
        <family val="2"/>
        <scheme val="minor"/>
      </rPr>
      <t>M = Cost sharing is mandatory (i.e., matching);
V = Matching requirements are voluntary and part of the rating criteria;
D = The cost sharing/matching requirements are determined as part of the Notice of Funding Opportunity (NOFO);
E = Matching requirements are mandatory but there is an allowance for waivers or certain exceptions</t>
    </r>
  </si>
  <si>
    <r>
      <t xml:space="preserve">A description of the </t>
    </r>
    <r>
      <rPr>
        <sz val="10"/>
        <rFont val="Calibri"/>
        <family val="2"/>
        <scheme val="minor"/>
      </rPr>
      <t>recipient’s financial or other contributions, including mandatory cost sharing (matching) and voluntary cost sharing, that are pledged or incorporated into the award.</t>
    </r>
  </si>
  <si>
    <r>
      <rPr>
        <sz val="10"/>
        <rFont val="Calibri"/>
        <family val="2"/>
        <scheme val="minor"/>
      </rPr>
      <t>A code that indicates the country where the agency organizational unit is located.</t>
    </r>
  </si>
  <si>
    <r>
      <rPr>
        <sz val="10"/>
        <rFont val="Calibri"/>
        <family val="2"/>
        <scheme val="minor"/>
      </rPr>
      <t>Please follow these instructions: Use National Geospatial-Intelligence Agency - GENC 
API: https://nsgreg.nga.mil/restApi/GeopoliticalEntityResources.jsp
File: https://nsgreg.nga.mil/doc/view?i=2624
Select the link next to "Document" and download the GENC mapping file. Go to the tab titled "GE - GENC to ISO 3166" and use the column titled "3-character Code"</t>
    </r>
  </si>
  <si>
    <r>
      <rPr>
        <sz val="10"/>
        <rFont val="Calibri"/>
        <family val="2"/>
        <scheme val="minor"/>
      </rPr>
      <t xml:space="preserve">Please follow these instructions: Use National Geospatial-Intelligence Agency - GENC
File: https://nsgreg.nga.mil/doc/view?i=2624
Select the link next to "Document" and download the GENC mapping file. Go to the tab titled "GE - GENC to ISO 3166" and use the column titled "Geopolitical Entity Name"
NOTE: API source does not provide values for country name. It only addresses country code </t>
    </r>
  </si>
  <si>
    <r>
      <rPr>
        <sz val="10"/>
        <rFont val="Calibri"/>
        <family val="2"/>
        <scheme val="minor"/>
      </rPr>
      <t>A code that indicates the foreign city where the agency organizational unit is located.</t>
    </r>
  </si>
  <si>
    <r>
      <rPr>
        <sz val="10"/>
        <rFont val="Calibri"/>
        <family val="2"/>
        <scheme val="minor"/>
      </rPr>
      <t>Please follow these instructions:  GSA GLCs for Foreign Countries (with cities/provinces): https://www.gsa.gov/reference/geographic-locator-codes/glcs-for-foreign-countries-with-citiesprovinces
Select and download the file titled "FRPP GLC Foreign Country Codes". Retrieve the "City Code". Also retrieve "New Country Code" because foreign city codes are not unique across foreign countries</t>
    </r>
  </si>
  <si>
    <r>
      <rPr>
        <sz val="10"/>
        <rFont val="Calibri"/>
        <family val="2"/>
        <scheme val="minor"/>
      </rPr>
      <t>Please follow these instructions: GSA GLCs for Foreign Countries (with cities/provinces): https://www.gsa.gov/reference/geographic-locator-codes/glcs-for-foreign-countries-with-citiesprovinces
Select and download the file titled "FRPP GLC Foreign Country Codes". Retrieve the "City Name"</t>
    </r>
  </si>
  <si>
    <r>
      <rPr>
        <sz val="10"/>
        <rFont val="Calibri"/>
        <family val="2"/>
        <scheme val="minor"/>
      </rPr>
      <t>A code that indicates the postal code for the foreign address of the agency organizational unit.</t>
    </r>
  </si>
  <si>
    <r>
      <rPr>
        <sz val="10"/>
        <rFont val="Calibri"/>
        <family val="2"/>
        <scheme val="minor"/>
      </rPr>
      <t>A code that indicates the foreign country's subdivision where the agency organizational unit is located.</t>
    </r>
  </si>
  <si>
    <r>
      <rPr>
        <sz val="10"/>
        <rFont val="Calibri"/>
        <family val="2"/>
        <scheme val="minor"/>
      </rPr>
      <t>Please follow these instructions:  National Geospatial-Intelligence Agency - 
GENC: https://nsgreg.nga.mil/doc/view?i=2624
Select the link next to "Document" and download the GENC mapping file. Go to the tab titled "AS - GENC to ISO 3166". Retrieve the "6-character Code"</t>
    </r>
  </si>
  <si>
    <r>
      <rPr>
        <sz val="10"/>
        <rFont val="Calibri"/>
        <family val="2"/>
        <scheme val="minor"/>
      </rPr>
      <t>Please follow these instructions:  National Geospatial-Intelligence Agency - 
GENC: https://nsgreg.nga.mil/doc/view?i=2624
Select the link next to "Document" and download the GENC mapping file. Go to the tab titled "AS - GENC to ISO 3166". Retrieve the "Administrative Subdivision Preferred Name"</t>
    </r>
  </si>
  <si>
    <r>
      <t xml:space="preserve">A code that indicates whether the program (assistance listing) or </t>
    </r>
    <r>
      <rPr>
        <sz val="10"/>
        <rFont val="Calibri"/>
        <family val="2"/>
        <scheme val="minor"/>
      </rPr>
      <t>funding opportunity project has a formula, cost sharing, or maintenance of effort (MOE) requirement.</t>
    </r>
  </si>
  <si>
    <r>
      <t xml:space="preserve">M = MOE;
F = Formula;
S = </t>
    </r>
    <r>
      <rPr>
        <sz val="10"/>
        <rFont val="Calibri"/>
        <family val="2"/>
        <scheme val="minor"/>
      </rPr>
      <t>Cost Sharing
N = Not Applicable</t>
    </r>
  </si>
  <si>
    <t>M = This listing has maintenance of effort (MOE) requirements;
F = This listing awards funds to recipients based on a statutory or regulatory formula;
S = This listing has award recipient contribution requirements
N = This listing does not have any statutory/regulatory formula, cost sharing, or maintenance of effort requirements</t>
  </si>
  <si>
    <r>
      <t xml:space="preserve">A description of the direction and focus of a program </t>
    </r>
    <r>
      <rPr>
        <sz val="10"/>
        <rFont val="Calibri"/>
        <family val="2"/>
        <scheme val="minor"/>
      </rPr>
      <t>(assistance listing), funding opportunity, or funding opportunity project that identifies the change the program, funding opportunity, or funding opportunity project should advance and/or achieve.</t>
    </r>
  </si>
  <si>
    <r>
      <rPr>
        <sz val="10"/>
        <rFont val="Calibri"/>
        <family val="2"/>
        <scheme val="minor"/>
      </rPr>
      <t>(1) Appendix I to Part 200, Title 2;
(1) 2 CFR 200.203;
(2) GSDM v1.1;
(3) SAM.gov Assistance Listing;
(5) 31 USC 6102</t>
    </r>
  </si>
  <si>
    <r>
      <t xml:space="preserve">A short descriptive name used to identify the program </t>
    </r>
    <r>
      <rPr>
        <sz val="10"/>
        <rFont val="Calibri"/>
        <family val="2"/>
        <scheme val="minor"/>
      </rPr>
      <t>(assistance listing), funding opportunity, or funding opportunity project goal.</t>
    </r>
  </si>
  <si>
    <r>
      <rPr>
        <sz val="10"/>
        <rFont val="Calibri"/>
        <family val="2"/>
        <scheme val="minor"/>
      </rPr>
      <t>(1) Appendix I to Part 200, Title 2;
(1) 2 CFR 200.203;
(3) SAM.gov Assistance Listing;
(5) 31 USC 6102</t>
    </r>
  </si>
  <si>
    <r>
      <rPr>
        <sz val="10"/>
        <rFont val="Calibri"/>
        <family val="2"/>
        <scheme val="minor"/>
      </rPr>
      <t xml:space="preserve">Please follow these instructions: (13) Treasury Bureau of Fiscal Service Shared Accounting Module (SAM) Service: Treasury Account Symbol (TAS-BETC)
https://www.fiscal.treasury.gov/sam/ </t>
    </r>
  </si>
  <si>
    <r>
      <t xml:space="preserve">The percentage of either the total </t>
    </r>
    <r>
      <rPr>
        <sz val="10"/>
        <rFont val="Calibri"/>
        <family val="2"/>
        <scheme val="minor"/>
      </rPr>
      <t>funding opportunity project cost or award amount that must be provide that must be provided from non-Federal sources as mandatory matching or voluntary committed cost sharing/matching.</t>
    </r>
  </si>
  <si>
    <r>
      <t>AgencyMOE</t>
    </r>
    <r>
      <rPr>
        <sz val="10"/>
        <rFont val="Calibri"/>
        <family val="2"/>
        <scheme val="minor"/>
      </rPr>
      <t>RequirementDescription</t>
    </r>
  </si>
  <si>
    <r>
      <t xml:space="preserve">A description of the effects or results the program (assistance listing), funding opportunity, or </t>
    </r>
    <r>
      <rPr>
        <sz val="10"/>
        <rFont val="Calibri"/>
        <family val="2"/>
        <scheme val="minor"/>
      </rPr>
      <t>funding opportunity project is intended to achieve towards advancing a goal. Program, funding opportunity, or project objectives stem from goal(s) and are specific, measurable, achievable, relevant, and timebound.</t>
    </r>
  </si>
  <si>
    <r>
      <t xml:space="preserve">A short descriptive name used to identify the program </t>
    </r>
    <r>
      <rPr>
        <sz val="10"/>
        <rFont val="Calibri"/>
        <family val="2"/>
        <scheme val="minor"/>
      </rPr>
      <t>(assistance listing), funding opportunity, or funding opportunity project objective.</t>
    </r>
  </si>
  <si>
    <r>
      <t>Agency</t>
    </r>
    <r>
      <rPr>
        <sz val="10"/>
        <rFont val="Calibri"/>
        <family val="2"/>
        <scheme val="minor"/>
      </rPr>
      <t>PerformanceMeasureDescription</t>
    </r>
  </si>
  <si>
    <r>
      <t xml:space="preserve">A description of the performance measure against which program </t>
    </r>
    <r>
      <rPr>
        <sz val="10"/>
        <rFont val="Calibri"/>
        <family val="2"/>
        <scheme val="minor"/>
      </rPr>
      <t>(assistance listing), funding opportunity, or funding opportunity project progress and activities are measured. Measures may be quantitative or qualitative. For example, measures may include counts, percentages, or levels. Measures may also describe an accomplishment, a product, a condition, a result, or a status.</t>
    </r>
  </si>
  <si>
    <r>
      <t>Agency</t>
    </r>
    <r>
      <rPr>
        <sz val="10"/>
        <rFont val="Calibri"/>
        <family val="2"/>
        <scheme val="minor"/>
      </rPr>
      <t>PerformanceMeasureEndPeriod</t>
    </r>
  </si>
  <si>
    <r>
      <t xml:space="preserve">The last month and year in which the performance measure against which program </t>
    </r>
    <r>
      <rPr>
        <sz val="10"/>
        <rFont val="Calibri"/>
        <family val="2"/>
        <scheme val="minor"/>
      </rPr>
      <t>(assistance listing), funding opportunity, or funding opportunity project progress or activities is measured.</t>
    </r>
  </si>
  <si>
    <r>
      <t>Agency</t>
    </r>
    <r>
      <rPr>
        <sz val="10"/>
        <rFont val="Calibri"/>
        <family val="2"/>
        <scheme val="minor"/>
      </rPr>
      <t>PerformanceMeasureStartPeriod</t>
    </r>
  </si>
  <si>
    <r>
      <t xml:space="preserve">The first month and year in which the performance measure against which program (assistance listing), funding opportunity, or </t>
    </r>
    <r>
      <rPr>
        <sz val="10"/>
        <rFont val="Calibri"/>
        <family val="2"/>
        <scheme val="minor"/>
      </rPr>
      <t>funding opportunity project progress or activities is measured</t>
    </r>
  </si>
  <si>
    <r>
      <t>Agency</t>
    </r>
    <r>
      <rPr>
        <sz val="10"/>
        <rFont val="Calibri"/>
        <family val="2"/>
        <scheme val="minor"/>
      </rPr>
      <t>PerformanceMeasureTitle</t>
    </r>
  </si>
  <si>
    <r>
      <t xml:space="preserve">A short descriptive name of the performance measure against which program </t>
    </r>
    <r>
      <rPr>
        <sz val="10"/>
        <rFont val="Calibri"/>
        <family val="2"/>
        <scheme val="minor"/>
      </rPr>
      <t>(assistance listing), funding opportunity, or funding opportunity project progress and activities are measured.</t>
    </r>
  </si>
  <si>
    <r>
      <t>Agency</t>
    </r>
    <r>
      <rPr>
        <sz val="10"/>
        <rFont val="Calibri"/>
        <family val="2"/>
        <scheme val="minor"/>
      </rPr>
      <t>POCDomesticTelephoneNumber</t>
    </r>
  </si>
  <si>
    <r>
      <t xml:space="preserve">The domestic telephone number </t>
    </r>
    <r>
      <rPr>
        <sz val="10"/>
        <rFont val="Calibri"/>
        <family val="2"/>
        <scheme val="minor"/>
      </rPr>
      <t>monitored by the POC in the grant management role.</t>
    </r>
  </si>
  <si>
    <r>
      <t>Agency</t>
    </r>
    <r>
      <rPr>
        <sz val="10"/>
        <rFont val="Calibri"/>
        <family val="2"/>
        <scheme val="minor"/>
      </rPr>
      <t>POCEmailAddress</t>
    </r>
  </si>
  <si>
    <r>
      <t xml:space="preserve">The email address </t>
    </r>
    <r>
      <rPr>
        <sz val="10"/>
        <rFont val="Calibri"/>
        <family val="2"/>
        <scheme val="minor"/>
      </rPr>
      <t>monitored by the POC in the grant management role.</t>
    </r>
  </si>
  <si>
    <r>
      <t>Agency</t>
    </r>
    <r>
      <rPr>
        <sz val="10"/>
        <rFont val="Calibri"/>
        <family val="2"/>
        <scheme val="minor"/>
      </rPr>
      <t>POCForeignTelephoneNumber</t>
    </r>
  </si>
  <si>
    <r>
      <t xml:space="preserve">The foreign telephone number </t>
    </r>
    <r>
      <rPr>
        <sz val="10"/>
        <rFont val="Calibri"/>
        <family val="2"/>
        <scheme val="minor"/>
      </rPr>
      <t>monitored by the POC in the grant management role.</t>
    </r>
  </si>
  <si>
    <r>
      <rPr>
        <sz val="10"/>
        <rFont val="Calibri"/>
        <family val="2"/>
        <scheme val="minor"/>
      </rPr>
      <t>A code that indicates the role of an agency point of contact.</t>
    </r>
  </si>
  <si>
    <r>
      <t xml:space="preserve">The title of the agency point of contact </t>
    </r>
    <r>
      <rPr>
        <sz val="10"/>
        <rFont val="Calibri"/>
        <family val="2"/>
        <scheme val="minor"/>
      </rPr>
      <t>or the name of the office or center serving as the point of contact.</t>
    </r>
  </si>
  <si>
    <r>
      <t>A quantitative or qualitative measurement identified</t>
    </r>
    <r>
      <rPr>
        <sz val="10"/>
        <rFont val="Calibri"/>
        <family val="2"/>
        <scheme val="minor"/>
      </rPr>
      <t xml:space="preserve"> for the prior year of performance.</t>
    </r>
  </si>
  <si>
    <r>
      <t xml:space="preserve">A summary or excerpt of relevant text from the Act authorizing the program </t>
    </r>
    <r>
      <rPr>
        <sz val="10"/>
        <rFont val="Calibri"/>
        <family val="2"/>
        <scheme val="minor"/>
      </rPr>
      <t>(assistance listing).</t>
    </r>
  </si>
  <si>
    <r>
      <t xml:space="preserve">The part of the Act authorizing the program </t>
    </r>
    <r>
      <rPr>
        <sz val="10"/>
        <rFont val="Calibri"/>
        <family val="2"/>
        <scheme val="minor"/>
      </rPr>
      <t>(assistance listing).</t>
    </r>
  </si>
  <si>
    <r>
      <t xml:space="preserve">The section of the Act authorizing the program </t>
    </r>
    <r>
      <rPr>
        <sz val="10"/>
        <rFont val="Calibri"/>
        <family val="2"/>
        <scheme val="minor"/>
      </rPr>
      <t>(assistance listing).</t>
    </r>
  </si>
  <si>
    <r>
      <t xml:space="preserve">The title of the Act authorizing the program </t>
    </r>
    <r>
      <rPr>
        <sz val="10"/>
        <rFont val="Calibri"/>
        <family val="2"/>
        <scheme val="minor"/>
      </rPr>
      <t>(assistance listing).</t>
    </r>
  </si>
  <si>
    <r>
      <t xml:space="preserve">A code </t>
    </r>
    <r>
      <rPr>
        <sz val="10"/>
        <rFont val="Calibri"/>
        <family val="2"/>
        <scheme val="minor"/>
      </rPr>
      <t>that indicates the timeframe after award decision that an award applicant has to appeal an award decision.</t>
    </r>
  </si>
  <si>
    <r>
      <t xml:space="preserve">A = From 1 to 15 days;
B = From 15 to 30 days;
C = From 30 to 60 days;
D = From 60 to 90 days;
E = From 90 to 120 days;
F = From 120 to 180 days;
G = </t>
    </r>
    <r>
      <rPr>
        <sz val="10"/>
        <rFont val="Calibri"/>
        <family val="2"/>
        <scheme val="minor"/>
      </rPr>
      <t>More than 180 Days;
N = Not Applicable;
O = Other</t>
    </r>
  </si>
  <si>
    <r>
      <t xml:space="preserve">A code </t>
    </r>
    <r>
      <rPr>
        <sz val="10"/>
        <rFont val="Calibri"/>
        <family val="2"/>
        <scheme val="minor"/>
      </rPr>
      <t>that indicates whether the award application deadline information is established by the program (assistance listing) awarding agency organizational unit or agency regional and local offices.</t>
    </r>
  </si>
  <si>
    <r>
      <t xml:space="preserve">Y = Assistance listing </t>
    </r>
    <r>
      <rPr>
        <sz val="10"/>
        <rFont val="Calibri"/>
        <family val="2"/>
        <scheme val="minor"/>
      </rPr>
      <t>awarding agency organizational unit establishes deadlines;
N = Deadlines do not apply
C = Regional and local offices establish deadlines;
D = Deadline determined as part of the Notice of Funding Opportunity (NOFO)</t>
    </r>
  </si>
  <si>
    <r>
      <rPr>
        <sz val="10"/>
        <rFont val="Calibri"/>
        <family val="2"/>
        <scheme val="minor"/>
      </rPr>
      <t>A description of any additional information on the award application deadline.</t>
    </r>
  </si>
  <si>
    <r>
      <t xml:space="preserve">(3) </t>
    </r>
    <r>
      <rPr>
        <sz val="10"/>
        <rFont val="Calibri"/>
        <family val="2"/>
        <scheme val="minor"/>
      </rPr>
      <t>Modified</t>
    </r>
  </si>
  <si>
    <r>
      <rPr>
        <sz val="10"/>
        <rFont val="Calibri"/>
        <family val="2"/>
        <scheme val="minor"/>
      </rPr>
      <t>A description of additional information on the relationship between the identified award application deadlines.</t>
    </r>
  </si>
  <si>
    <r>
      <t xml:space="preserve">The date </t>
    </r>
    <r>
      <rPr>
        <sz val="10"/>
        <rFont val="Calibri"/>
        <family val="2"/>
        <scheme val="minor"/>
      </rPr>
      <t>on which the award application period for the program (assistance listing) closes.</t>
    </r>
  </si>
  <si>
    <r>
      <t xml:space="preserve">The date </t>
    </r>
    <r>
      <rPr>
        <sz val="10"/>
        <rFont val="Calibri"/>
        <family val="2"/>
        <scheme val="minor"/>
      </rPr>
      <t>on which the award application period for the program (assistance listing) begins.</t>
    </r>
  </si>
  <si>
    <r>
      <t xml:space="preserve">A code </t>
    </r>
    <r>
      <rPr>
        <sz val="10"/>
        <rFont val="Calibri"/>
        <family val="2"/>
        <scheme val="minor"/>
      </rPr>
      <t>that indicates where the agency's award application process is posted.</t>
    </r>
  </si>
  <si>
    <r>
      <rPr>
        <sz val="10"/>
        <rFont val="Calibri"/>
        <family val="2"/>
        <scheme val="minor"/>
      </rPr>
      <t>A numeric value that indicates the total number of award applications received by (or anticipated to be received) the program (assistance listing) in the specified federal government fiscal year.</t>
    </r>
  </si>
  <si>
    <r>
      <t xml:space="preserve">A code </t>
    </r>
    <r>
      <rPr>
        <sz val="10"/>
        <rFont val="Calibri"/>
        <family val="2"/>
        <scheme val="minor"/>
      </rPr>
      <t>that indicates where award applications are submitted.</t>
    </r>
  </si>
  <si>
    <r>
      <t xml:space="preserve">E = Email;
G = Grants.gov </t>
    </r>
    <r>
      <rPr>
        <sz val="10"/>
        <rFont val="Calibri"/>
        <family val="2"/>
        <scheme val="minor"/>
      </rPr>
      <t>(Workspace or System to System);
O = Other;
D = Determined at time of the NOFO</t>
    </r>
  </si>
  <si>
    <r>
      <t xml:space="preserve">The anticipated date </t>
    </r>
    <r>
      <rPr>
        <sz val="10"/>
        <rFont val="Calibri"/>
        <family val="2"/>
        <scheme val="minor"/>
      </rPr>
      <t>upon which the federal government assistance will be available (i.e., the anticipated start date of the period of availability) under this program in the current fiscal year.</t>
    </r>
  </si>
  <si>
    <t>A description of any additional information on the time frame within which agency program (assistance listing) awarded funding must be expended by recipients.</t>
  </si>
  <si>
    <r>
      <t xml:space="preserve">The numeric value of the entire length of the time frame within which agency program </t>
    </r>
    <r>
      <rPr>
        <sz val="10"/>
        <rFont val="Calibri"/>
        <family val="2"/>
        <scheme val="minor"/>
      </rPr>
      <t>(assistance listing) awarded funding must be expended by recipients.</t>
    </r>
  </si>
  <si>
    <r>
      <t>A code that indicates the type of time period within which agency program</t>
    </r>
    <r>
      <rPr>
        <sz val="10"/>
        <rFont val="Calibri"/>
        <family val="2"/>
        <scheme val="minor"/>
      </rPr>
      <t xml:space="preserve"> (assistance listing) awarded funding must be expended by recipients.</t>
    </r>
  </si>
  <si>
    <r>
      <t xml:space="preserve">A code that indicates the type of legal instrument that establishes the legal authority for a program, including new legislation significantly impacting the program. Exclude appropriation legislation unless it specifically authorizes the program </t>
    </r>
    <r>
      <rPr>
        <sz val="10"/>
        <rFont val="Calibri"/>
        <family val="2"/>
        <scheme val="minor"/>
      </rPr>
      <t>(assistance listing) or a significant component of the program.</t>
    </r>
  </si>
  <si>
    <r>
      <t xml:space="preserve">A description of the program </t>
    </r>
    <r>
      <rPr>
        <sz val="10"/>
        <rFont val="Calibri"/>
        <family val="2"/>
        <scheme val="minor"/>
      </rPr>
      <t>(assistance listing) award audit procedures, including program-specific requirements not covered by 2 CFR 200.</t>
    </r>
  </si>
  <si>
    <r>
      <t xml:space="preserve">A code </t>
    </r>
    <r>
      <rPr>
        <sz val="10"/>
        <rFont val="Calibri"/>
        <family val="2"/>
        <scheme val="minor"/>
      </rPr>
      <t xml:space="preserve">that indicates how often an audit is conducted for an award recipient. </t>
    </r>
  </si>
  <si>
    <r>
      <t xml:space="preserve">A numeric value that indicates the total number of awards the program </t>
    </r>
    <r>
      <rPr>
        <sz val="10"/>
        <rFont val="Calibri"/>
        <family val="2"/>
        <scheme val="minor"/>
      </rPr>
      <t>(assistance listing) obligated (or intends to obligate) in the specified federal government fiscal year.</t>
    </r>
  </si>
  <si>
    <r>
      <t xml:space="preserve">A short description or reference to an act, executive order, public law, statute, or USC, in addition to those already identified in 2 CFR 200 and the program </t>
    </r>
    <r>
      <rPr>
        <sz val="10"/>
        <rFont val="Calibri"/>
        <family val="2"/>
        <scheme val="minor"/>
      </rPr>
      <t>(assistance listing) authorization, with which award recipients must comply.</t>
    </r>
  </si>
  <si>
    <r>
      <t xml:space="preserve">The web address (URL) where the additional program </t>
    </r>
    <r>
      <rPr>
        <sz val="10"/>
        <rFont val="Calibri"/>
        <family val="2"/>
        <scheme val="minor"/>
      </rPr>
      <t>(assistance listing) requirement with which award recipients must comply is accessible.</t>
    </r>
  </si>
  <si>
    <r>
      <t xml:space="preserve">A </t>
    </r>
    <r>
      <rPr>
        <sz val="10"/>
        <rFont val="Calibri"/>
        <family val="2"/>
        <scheme val="minor"/>
      </rPr>
      <t>descriptive summary or excerpt of relevant text from the Executive Order authorizing the program.</t>
    </r>
  </si>
  <si>
    <r>
      <t xml:space="preserve">The federal government fiscal year in which program </t>
    </r>
    <r>
      <rPr>
        <sz val="10"/>
        <rFont val="Calibri"/>
        <family val="2"/>
        <scheme val="minor"/>
      </rPr>
      <t>(assistance listing) funding is obligated.</t>
    </r>
  </si>
  <si>
    <r>
      <t xml:space="preserve">A value that indicates whether a program </t>
    </r>
    <r>
      <rPr>
        <sz val="10"/>
        <rFont val="Calibri"/>
        <family val="2"/>
        <scheme val="minor"/>
      </rPr>
      <t>(assistance listing) is funded for the current federal government fiscal year.</t>
    </r>
  </si>
  <si>
    <r>
      <t xml:space="preserve">A description of the reference to additional program </t>
    </r>
    <r>
      <rPr>
        <sz val="10"/>
        <rFont val="Calibri"/>
        <family val="2"/>
        <scheme val="minor"/>
      </rPr>
      <t>(assistance listing) guidelines, brochures, and information that would inform award applicants.</t>
    </r>
  </si>
  <si>
    <r>
      <t xml:space="preserve">The maximum dollar amount the program </t>
    </r>
    <r>
      <rPr>
        <sz val="10"/>
        <rFont val="Calibri"/>
        <family val="2"/>
        <scheme val="minor"/>
      </rPr>
      <t>(assistance listing) obligated (or intends to obligate) for awards in a specified Government fiscal year.</t>
    </r>
  </si>
  <si>
    <r>
      <t xml:space="preserve">The minimum dollar amount the program </t>
    </r>
    <r>
      <rPr>
        <sz val="10"/>
        <rFont val="Calibri"/>
        <family val="2"/>
        <scheme val="minor"/>
      </rPr>
      <t>(assistance listing) obligated (or intends to obligate) for awards in a specified Government fiscal year.</t>
    </r>
  </si>
  <si>
    <r>
      <t xml:space="preserve">A code </t>
    </r>
    <r>
      <rPr>
        <sz val="10"/>
        <rFont val="Calibri"/>
        <family val="2"/>
        <scheme val="minor"/>
      </rPr>
      <t>that indicates where the Notice of Funding Opportunity (NOFO) is posted.</t>
    </r>
  </si>
  <si>
    <r>
      <t xml:space="preserve">A code that indicates </t>
    </r>
    <r>
      <rPr>
        <sz val="10"/>
        <rFont val="Calibri"/>
        <family val="2"/>
        <scheme val="minor"/>
      </rPr>
      <t>how often an agency program (assistance listing) disburses awarded funding.</t>
    </r>
  </si>
  <si>
    <r>
      <t>AgencyProgramPayment</t>
    </r>
    <r>
      <rPr>
        <sz val="10"/>
        <rFont val="Calibri"/>
        <family val="2"/>
        <scheme val="minor"/>
      </rPr>
      <t>FrequencyOtherDescription</t>
    </r>
  </si>
  <si>
    <r>
      <t>A description of the interval at which agency program</t>
    </r>
    <r>
      <rPr>
        <sz val="10"/>
        <rFont val="Calibri"/>
        <family val="2"/>
        <scheme val="minor"/>
      </rPr>
      <t xml:space="preserve"> (assistance listing) funding is distributed (e.g., determined after award execution and before initial funds disbursement), applicable when 'Other' is selected as the payment frequency.</t>
    </r>
  </si>
  <si>
    <r>
      <t xml:space="preserve">A code that indicates </t>
    </r>
    <r>
      <rPr>
        <sz val="10"/>
        <rFont val="Calibri"/>
        <family val="2"/>
        <scheme val="minor"/>
      </rPr>
      <t>how an agency program (assistance listing) disburses awarded funding.</t>
    </r>
  </si>
  <si>
    <r>
      <t xml:space="preserve">The name by which the program </t>
    </r>
    <r>
      <rPr>
        <sz val="10"/>
        <rFont val="Calibri"/>
        <family val="2"/>
        <scheme val="minor"/>
      </rPr>
      <t>(assistance listing) is commonly known or most often used by award applicants and the federal government department or independent agency.</t>
    </r>
  </si>
  <si>
    <r>
      <t xml:space="preserve">The short name or acronym by which the program </t>
    </r>
    <r>
      <rPr>
        <sz val="10"/>
        <rFont val="Calibri"/>
        <family val="2"/>
        <scheme val="minor"/>
      </rPr>
      <t>(assistance listing) is commonly known or most often used by award applicants and the federal government department or independent agency.</t>
    </r>
  </si>
  <si>
    <r>
      <t xml:space="preserve">A code </t>
    </r>
    <r>
      <rPr>
        <sz val="10"/>
        <rFont val="Calibri"/>
        <family val="2"/>
        <scheme val="minor"/>
      </rPr>
      <t>that indicates the pre-application coordination requirement that must be met before an award application can be submitted.</t>
    </r>
  </si>
  <si>
    <r>
      <rPr>
        <sz val="10"/>
        <rFont val="Calibri"/>
        <family val="2"/>
        <scheme val="minor"/>
      </rPr>
      <t>S = An environmental impact statement is required for this listing.;
A = An environmental impact assessment is required for this listing.;
E = Executive Order 12372, "Intergovernmental Review of Federal Programs," applies to this listing.;
O = Other pre-application coordination is required.</t>
    </r>
  </si>
  <si>
    <r>
      <t>A</t>
    </r>
    <r>
      <rPr>
        <sz val="10"/>
        <rFont val="Calibri"/>
        <family val="2"/>
        <scheme val="minor"/>
      </rPr>
      <t xml:space="preserve"> descriptive summary or excerpt of relevant text from the Public Law authorizing the program.</t>
    </r>
  </si>
  <si>
    <r>
      <t xml:space="preserve">A code </t>
    </r>
    <r>
      <rPr>
        <sz val="10"/>
        <rFont val="Calibri"/>
        <family val="2"/>
        <scheme val="minor"/>
      </rPr>
      <t>that indicates the type of time period for which award documentation must be stored.</t>
    </r>
  </si>
  <si>
    <r>
      <t xml:space="preserve">The web address (URL) for the department or agency webpage containing the address and telephone number of regional and/or local offices providing </t>
    </r>
    <r>
      <rPr>
        <sz val="10"/>
        <rFont val="Calibri"/>
        <family val="2"/>
        <scheme val="minor"/>
      </rPr>
      <t>program (assistance listing) support.</t>
    </r>
  </si>
  <si>
    <r>
      <t xml:space="preserve">A code </t>
    </r>
    <r>
      <rPr>
        <sz val="10"/>
        <rFont val="Calibri"/>
        <family val="2"/>
        <scheme val="minor"/>
      </rPr>
      <t>that indicates the timeframe after award issuance when an award recipient may apply for a renewal or extension.</t>
    </r>
  </si>
  <si>
    <r>
      <t>A code that indicates a subpart of 2 CFR 200 with which the program</t>
    </r>
    <r>
      <rPr>
        <sz val="10"/>
        <rFont val="Calibri"/>
        <family val="2"/>
        <scheme val="minor"/>
      </rPr>
      <t xml:space="preserve"> (assistance listing) requires award recipients to comply.</t>
    </r>
  </si>
  <si>
    <r>
      <t xml:space="preserve">A </t>
    </r>
    <r>
      <rPr>
        <sz val="10"/>
        <rFont val="Calibri"/>
        <family val="2"/>
        <scheme val="minor"/>
      </rPr>
      <t>descriptive summary or excerpt of relevant text from the Statute at Large authorizing the program.</t>
    </r>
  </si>
  <si>
    <r>
      <t xml:space="preserve">A code that indicates whether the program </t>
    </r>
    <r>
      <rPr>
        <sz val="10"/>
        <rFont val="Calibri"/>
        <family val="2"/>
        <scheme val="minor"/>
      </rPr>
      <t>(assistance listing) allows, does not allow, or requires awarded funding to be issued as subawards.</t>
    </r>
  </si>
  <si>
    <r>
      <t xml:space="preserve">A = Allowed with agency approval;
N = Not allowed;
R = Required;
</t>
    </r>
    <r>
      <rPr>
        <sz val="10"/>
        <rFont val="Calibri"/>
        <family val="2"/>
        <scheme val="minor"/>
      </rPr>
      <t>F = Determined at the NOFO level</t>
    </r>
  </si>
  <si>
    <r>
      <t xml:space="preserve">A </t>
    </r>
    <r>
      <rPr>
        <sz val="10"/>
        <rFont val="Calibri"/>
        <family val="2"/>
        <scheme val="minor"/>
      </rPr>
      <t>descriptive summary or excerpt of relevant text from the USC authorizing the program.</t>
    </r>
  </si>
  <si>
    <r>
      <t xml:space="preserve">A description of the specific task or initiative the federal financial assistance funded to advance agency </t>
    </r>
    <r>
      <rPr>
        <sz val="10"/>
        <rFont val="Calibri"/>
        <family val="2"/>
        <scheme val="minor"/>
      </rPr>
      <t xml:space="preserve">funding opportunity project and program (assistance listing) outcomes. </t>
    </r>
  </si>
  <si>
    <r>
      <t xml:space="preserve">The federal government fiscal year in which </t>
    </r>
    <r>
      <rPr>
        <sz val="10"/>
        <rFont val="Calibri"/>
        <family val="2"/>
        <scheme val="minor"/>
      </rPr>
      <t>funding opportunity project activities occurred.</t>
    </r>
  </si>
  <si>
    <r>
      <t xml:space="preserve">A code </t>
    </r>
    <r>
      <rPr>
        <sz val="10"/>
        <rFont val="Calibri"/>
        <family val="2"/>
        <scheme val="minor"/>
      </rPr>
      <t>that indicates the domestic state or territory where the agency organizational unit is located.</t>
    </r>
  </si>
  <si>
    <r>
      <rPr>
        <sz val="10"/>
        <rFont val="Calibri"/>
        <family val="2"/>
        <scheme val="minor"/>
      </rPr>
      <t>Please follow these instructions: Geographic Names Information System (GNIS) for State Code:
https://www.usgs.gov/us-board-on-geographic-names/download-gnis-data
Navigate to: Government Units -&gt; state_alpha column (excluding where country_name &lt;&gt; 'United States')</t>
    </r>
  </si>
  <si>
    <r>
      <rPr>
        <sz val="10"/>
        <rFont val="Calibri"/>
        <family val="2"/>
        <scheme val="minor"/>
      </rPr>
      <t>Please follow these instructions:  Geographic Names Information System (GNIS) for State Name:
https://www.usgs.gov/us-board-on-geographic-names/download-gnis-data
Navigate to: Government Units -&gt; state_name column (excluding where country_name &lt;&gt; 'United States')</t>
    </r>
  </si>
  <si>
    <r>
      <t xml:space="preserve">The Treasury-defined identifier for the federal government department or agency </t>
    </r>
    <r>
      <rPr>
        <sz val="10"/>
        <rFont val="Calibri"/>
        <family val="2"/>
        <scheme val="minor"/>
      </rPr>
      <t>receiving funds through an allocation transfer, a type of non-expenditure transfer of budget authority.</t>
    </r>
  </si>
  <si>
    <r>
      <rPr>
        <sz val="10"/>
        <rFont val="Calibri"/>
        <family val="2"/>
        <scheme val="minor"/>
      </rPr>
      <t xml:space="preserve">Please follow these instructions:  (13) Treasury Bureau of Fiscal Service Shared Accounting Module (SAM) Service: Treasury Account Symbol (TAS-BETC)
https://www.fiscal.treasury.gov/sam/ </t>
    </r>
  </si>
  <si>
    <r>
      <t xml:space="preserve">A value that indicates whether a program </t>
    </r>
    <r>
      <rPr>
        <sz val="10"/>
        <rFont val="Calibri"/>
        <family val="2"/>
        <scheme val="minor"/>
      </rPr>
      <t>(assistance listing) requires applications (including applications for non-discretionary and non-competitive awards).</t>
    </r>
  </si>
  <si>
    <r>
      <t xml:space="preserve">A description of the </t>
    </r>
    <r>
      <rPr>
        <sz val="10"/>
        <rFont val="Calibri"/>
        <family val="2"/>
        <scheme val="minor"/>
      </rPr>
      <t>program (assistance listing) that tells the public in plain, clear language its purpose, who it serves, and what makes it unique.</t>
    </r>
  </si>
  <si>
    <r>
      <t xml:space="preserve">The unique identifier for a </t>
    </r>
    <r>
      <rPr>
        <sz val="10"/>
        <rFont val="Calibri"/>
        <family val="2"/>
        <scheme val="minor"/>
      </rPr>
      <t>program (assistance listing) where the first two characters align to an agency followed by a decimal and three alpha numeric characters.</t>
    </r>
  </si>
  <si>
    <r>
      <t>AssistanceListing</t>
    </r>
    <r>
      <rPr>
        <sz val="10"/>
        <rFont val="Calibri"/>
        <family val="2"/>
        <scheme val="minor"/>
      </rPr>
      <t>NOFOFundingIdentifier</t>
    </r>
  </si>
  <si>
    <r>
      <t xml:space="preserve">The unique identifier for the program (assistance listing) providing funds for the funding opportunity </t>
    </r>
    <r>
      <rPr>
        <sz val="10"/>
        <rFont val="Calibri"/>
        <family val="2"/>
        <scheme val="minor"/>
      </rPr>
      <t>where the first two characters align to an agency followed by a decimal and three alpha numeric characters.</t>
    </r>
  </si>
  <si>
    <r>
      <t>AssistanceListing</t>
    </r>
    <r>
      <rPr>
        <sz val="10"/>
        <rFont val="Calibri"/>
        <family val="2"/>
        <scheme val="minor"/>
      </rPr>
      <t>NOFOFundingTitle</t>
    </r>
  </si>
  <si>
    <r>
      <t>AssistanceListing</t>
    </r>
    <r>
      <rPr>
        <sz val="10"/>
        <rFont val="Calibri"/>
        <family val="2"/>
        <scheme val="minor"/>
      </rPr>
      <t>NOFOProjectFundingIdentifier</t>
    </r>
  </si>
  <si>
    <r>
      <t xml:space="preserve">The unique identifier for the program (assistance listing) providing funds for the </t>
    </r>
    <r>
      <rPr>
        <sz val="10"/>
        <rFont val="Calibri"/>
        <family val="2"/>
        <scheme val="minor"/>
      </rPr>
      <t>funding opportunity project where the first two characters align to an agency followed by a decimal and three alpha numeric characters.</t>
    </r>
  </si>
  <si>
    <r>
      <t>AssistanceListing</t>
    </r>
    <r>
      <rPr>
        <sz val="10"/>
        <rFont val="Calibri"/>
        <family val="2"/>
        <scheme val="minor"/>
      </rPr>
      <t>NOFOProjectFundingTitle</t>
    </r>
  </si>
  <si>
    <r>
      <t xml:space="preserve">A comma-separated list of numbers assigned to a </t>
    </r>
    <r>
      <rPr>
        <sz val="10"/>
        <rFont val="Calibri"/>
        <family val="2"/>
        <scheme val="minor"/>
      </rPr>
      <t>program (assistance listing) in the Catalog of Federal Domestic Assistance (CFDA) and SAM.gov.</t>
    </r>
  </si>
  <si>
    <r>
      <t xml:space="preserve">The unique identifier for a related Assistance Listing (Program), such as a companion, predecessor, or successor program, used to link associated listings </t>
    </r>
    <r>
      <rPr>
        <sz val="10"/>
        <rFont val="Calibri"/>
        <family val="2"/>
        <scheme val="minor"/>
      </rPr>
      <t>where the first two characters align to an agency followed by a decimal and three alpha numeric characters.</t>
    </r>
  </si>
  <si>
    <r>
      <t xml:space="preserve">A code </t>
    </r>
    <r>
      <rPr>
        <sz val="10"/>
        <rFont val="Calibri"/>
        <family val="2"/>
        <scheme val="minor"/>
      </rPr>
      <t>that indicates the highest level grouping for a form/legal instrument in which assistance is transmitted from the federal government, is initially received for use or distribution by the recipient, and in part determines the policy requirements that apply to the federal assistance as well as agency and recipient responsibilities underneath it.</t>
    </r>
  </si>
  <si>
    <r>
      <rPr>
        <sz val="10"/>
        <rFont val="Calibri"/>
        <family val="2"/>
        <scheme val="minor"/>
      </rPr>
      <t>Please follow these instructions: Use domain values outlined in the 'Assistance Type' tab</t>
    </r>
  </si>
  <si>
    <r>
      <rPr>
        <sz val="10"/>
        <rFont val="Calibri"/>
        <family val="2"/>
        <scheme val="minor"/>
      </rPr>
      <t>The name of the highest level grouping for a form/legal instrument in which assistance is transmitted from the federal government, is initially received for use or distribution by the recipient, and in part determines the policy requirements that apply to the federal assistance as well as agency and recipient responsibilities underneath it.</t>
    </r>
  </si>
  <si>
    <r>
      <rPr>
        <sz val="10"/>
        <rFont val="Calibri"/>
        <family val="2"/>
        <scheme val="minor"/>
      </rPr>
      <t>A code that indicates the form/legal instrument in which assistance is transmitted from the federal government, is initially received for use or distribution by the recipient, and in part determines the policy requirements that apply to the federal assistance as well as agency and recipient responsibilities underneath it.</t>
    </r>
  </si>
  <si>
    <r>
      <rPr>
        <sz val="10"/>
        <rFont val="Calibri"/>
        <family val="2"/>
        <scheme val="minor"/>
      </rPr>
      <t>The name of the form/legal instrument in which assistance is transmitted from the federal government, is initially received for use or distribution by the recipient, and in part determines the policy requirements that apply to the federal assistance as well as agency and recipient responsibilities underneath it.</t>
    </r>
  </si>
  <si>
    <r>
      <t xml:space="preserve">The Treasury Account Symbol (TAS) component that </t>
    </r>
    <r>
      <rPr>
        <sz val="10"/>
        <rFont val="Calibri"/>
        <family val="2"/>
        <scheme val="minor"/>
      </rPr>
      <t>indicates the availability period of budget authority associated with the account.</t>
    </r>
  </si>
  <si>
    <r>
      <rPr>
        <sz val="10"/>
        <rFont val="Calibri"/>
        <family val="2"/>
        <scheme val="minor"/>
      </rPr>
      <t>Assistance Listing (AL) Information;
AL Other Financial Information;
Notice of Funding Opportunity (NOFO) Information;
NOFO Basic Information
Treasury Account Symbol (TAS)</t>
    </r>
  </si>
  <si>
    <r>
      <rPr>
        <sz val="10"/>
        <rFont val="Calibri"/>
        <family val="2"/>
        <scheme val="minor"/>
      </rPr>
      <t>A code that indicates the basis for selecting an award amount.</t>
    </r>
  </si>
  <si>
    <r>
      <rPr>
        <sz val="10"/>
        <rFont val="Calibri"/>
        <family val="2"/>
        <scheme val="minor"/>
      </rPr>
      <t>Please follow these instructions: Use domain values outlined in the 'Assistance Attribute' tab</t>
    </r>
  </si>
  <si>
    <r>
      <t xml:space="preserve">The name </t>
    </r>
    <r>
      <rPr>
        <sz val="10"/>
        <rFont val="Calibri"/>
        <family val="2"/>
        <scheme val="minor"/>
      </rPr>
      <t>of the basis for selecting an award amount.</t>
    </r>
  </si>
  <si>
    <r>
      <t xml:space="preserve">A numeric value that indicates total number of awards the </t>
    </r>
    <r>
      <rPr>
        <sz val="10"/>
        <rFont val="Calibri"/>
        <family val="2"/>
        <scheme val="minor"/>
      </rPr>
      <t>funding opportunity project issued (or anticipates to issue) in the specified federal government fiscal year.</t>
    </r>
  </si>
  <si>
    <r>
      <t>The code associated with the department or independent agency of the federal government as used in the Treasury Account Fund Symbol (TAFS)</t>
    </r>
    <r>
      <rPr>
        <sz val="10"/>
        <rFont val="Calibri"/>
        <family val="2"/>
        <scheme val="minor"/>
      </rPr>
      <t xml:space="preserve"> that awards, executes, or is otherwise responsible for the transaction (as shown in the Federal Hierarchy).</t>
    </r>
  </si>
  <si>
    <r>
      <rPr>
        <sz val="10"/>
        <rFont val="Calibri"/>
        <family val="2"/>
        <scheme val="minor"/>
      </rPr>
      <t>Please follow these instructions:  See:
https://files.usaspending.gov/reference_data/agency_codes.csv
(CGAC AGENCY CODE and FREC columns). CGAC agency codes are consistent with the GSA IAE Federal Hierarchy from SAM.gov.</t>
    </r>
  </si>
  <si>
    <r>
      <t>The name of the department or independent agency of the federal government as used in the Treasury Account Fund Symbol (TAFS)</t>
    </r>
    <r>
      <rPr>
        <sz val="10"/>
        <rFont val="Calibri"/>
        <family val="2"/>
        <scheme val="minor"/>
      </rPr>
      <t xml:space="preserve"> that awards, executes, or is otherwise responsible for the transaction (as shown in the Federal Hierarchy).</t>
    </r>
  </si>
  <si>
    <r>
      <rPr>
        <sz val="10"/>
        <rFont val="Calibri"/>
        <family val="2"/>
        <scheme val="minor"/>
      </rPr>
      <t>Please follow these instructions:  See:
https://files.usaspending.gov/reference_data/agency_codes.csv
(AGENCY NAME and FREC Entity Description columns).Agency names are consistent with the GSA IAE Federal Hierarchy from SAM.gov.</t>
    </r>
  </si>
  <si>
    <r>
      <t xml:space="preserve">The code associated with the level </t>
    </r>
    <r>
      <rPr>
        <sz val="10"/>
        <rFont val="Calibri"/>
        <family val="2"/>
        <scheme val="minor"/>
      </rPr>
      <t>"n" organization of the federal government department or independent agency that awards, executes, or is otherwise responsible for the transaction (as shown in the Federal Hierarchy).</t>
    </r>
  </si>
  <si>
    <r>
      <rPr>
        <sz val="10"/>
        <rFont val="Calibri"/>
        <family val="2"/>
        <scheme val="minor"/>
      </rPr>
      <t xml:space="preserve">Please follow these instructions:  GSA IAE Federal Hierarchy from SAM.gov </t>
    </r>
  </si>
  <si>
    <r>
      <t xml:space="preserve">The name of the level </t>
    </r>
    <r>
      <rPr>
        <sz val="10"/>
        <rFont val="Calibri"/>
        <family val="2"/>
        <scheme val="minor"/>
      </rPr>
      <t>"n" organization of the federal government department or independent agency that awards, executes, or is otherwise responsible for the transaction (as shown in the Federal Hierarchy).</t>
    </r>
  </si>
  <si>
    <r>
      <t xml:space="preserve">The code associated with the level 2 organization of the federal government department or independent agency </t>
    </r>
    <r>
      <rPr>
        <sz val="10"/>
        <rFont val="Calibri"/>
        <family val="2"/>
        <scheme val="minor"/>
      </rPr>
      <t>that awards, executes, or is otherwise responsible for the transaction (as shown in the Federal Hierarchy).</t>
    </r>
  </si>
  <si>
    <r>
      <rPr>
        <sz val="10"/>
        <rFont val="Calibri"/>
        <family val="2"/>
        <scheme val="minor"/>
      </rPr>
      <t>Please follow these instructions: See:
https://files.usaspending.gov/reference_data/agency_codes.csv
(SUBTIER CODE column). Codes are consistent with the GSA IAE Federal Hierarchy from SAM.gov</t>
    </r>
  </si>
  <si>
    <r>
      <t xml:space="preserve">The name of the level 2 organization of the federal government department or independent agency </t>
    </r>
    <r>
      <rPr>
        <sz val="10"/>
        <rFont val="Calibri"/>
        <family val="2"/>
        <scheme val="minor"/>
      </rPr>
      <t>that awards, executes, or is otherwise responsible for the transaction (as shown in the Federal Hierarchy).</t>
    </r>
  </si>
  <si>
    <r>
      <rPr>
        <sz val="10"/>
        <rFont val="Calibri"/>
        <family val="2"/>
        <scheme val="minor"/>
      </rPr>
      <t>Please follow these instructions: See:
https://files.usaspending.gov/reference_data/agency_codes.csv ('SUBTIER NAME' column). Names are consistent with the GSA IAE Federal Hierarchy from SAM.gov</t>
    </r>
  </si>
  <si>
    <r>
      <rPr>
        <sz val="10"/>
        <rFont val="Calibri"/>
        <family val="2"/>
        <scheme val="minor"/>
      </rPr>
      <t>A code that indicates the basis for selecting an award recipient.</t>
    </r>
  </si>
  <si>
    <r>
      <rPr>
        <sz val="10"/>
        <rFont val="Calibri"/>
        <family val="2"/>
        <scheme val="minor"/>
      </rPr>
      <t>The name of the basis for selecting an award recipient.</t>
    </r>
  </si>
  <si>
    <r>
      <t xml:space="preserve">A description of any terms and conditions associated with the grants program (assistance listing) that could apply to the awards based on the particular circumstances of the effort to be supported. </t>
    </r>
    <r>
      <rPr>
        <sz val="10"/>
        <rFont val="Calibri"/>
        <family val="2"/>
        <scheme val="minor"/>
      </rPr>
      <t>A URL may be provided.</t>
    </r>
  </si>
  <si>
    <r>
      <t>A = Agency-</t>
    </r>
    <r>
      <rPr>
        <sz val="10"/>
        <rFont val="Calibri"/>
        <family val="2"/>
        <scheme val="minor"/>
      </rPr>
      <t>Specific;
G = General;
P = Program-Specific</t>
    </r>
  </si>
  <si>
    <r>
      <t xml:space="preserve">GRM.010.010 Grant Program Set-up and Maintenance;
</t>
    </r>
    <r>
      <rPr>
        <sz val="10"/>
        <rFont val="Calibri"/>
        <family val="2"/>
        <scheme val="minor"/>
      </rPr>
      <t>GRM.010.020 Grant Program Funding Opportunity</t>
    </r>
  </si>
  <si>
    <r>
      <t>BudgetAccount</t>
    </r>
    <r>
      <rPr>
        <sz val="10"/>
        <rFont val="Calibri"/>
        <family val="2"/>
        <scheme val="minor"/>
      </rPr>
      <t>Identifier</t>
    </r>
  </si>
  <si>
    <r>
      <t>The OMB-defined identifier for an account that covers an organized set of activities, programs, or services directed toward a common purpose or goal as listed in the program</t>
    </r>
    <r>
      <rPr>
        <sz val="10"/>
        <rFont val="Calibri"/>
        <family val="2"/>
        <scheme val="minor"/>
      </rPr>
      <t xml:space="preserve"> (assistance listing) and financing schedules of the annual budget of the United States Government.</t>
    </r>
  </si>
  <si>
    <r>
      <t xml:space="preserve">A code </t>
    </r>
    <r>
      <rPr>
        <sz val="10"/>
        <rFont val="Calibri"/>
        <family val="2"/>
        <scheme val="minor"/>
      </rPr>
      <t>that indicates the type of legal entity or individual that is the recipient of an award.</t>
    </r>
  </si>
  <si>
    <r>
      <rPr>
        <sz val="10"/>
        <rFont val="Calibri"/>
        <family val="2"/>
        <scheme val="minor"/>
      </rPr>
      <t>Please follow these instructions: Use domain values outlined in the 'Entity Attributes' tab</t>
    </r>
  </si>
  <si>
    <r>
      <t>NON = Not Recovery Act</t>
    </r>
    <r>
      <rPr>
        <sz val="10"/>
        <rFont val="Calibri"/>
        <family val="2"/>
        <scheme val="minor"/>
      </rPr>
      <t>;
REC = Recovery Act</t>
    </r>
  </si>
  <si>
    <r>
      <rPr>
        <sz val="10"/>
        <rFont val="Calibri"/>
        <family val="2"/>
        <scheme val="minor"/>
      </rPr>
      <t>Please follow these instructions: Use domain values outlined in the 'Entity Types' tab</t>
    </r>
  </si>
  <si>
    <r>
      <t>The historical core based statistical area delineation</t>
    </r>
    <r>
      <rPr>
        <sz val="10"/>
        <rFont val="Calibri"/>
        <family val="2"/>
        <scheme val="minor"/>
      </rPr>
      <t>/version being maintained by the program, if any.</t>
    </r>
  </si>
  <si>
    <r>
      <t xml:space="preserve">A description </t>
    </r>
    <r>
      <rPr>
        <sz val="10"/>
        <rFont val="Calibri"/>
        <family val="2"/>
        <scheme val="minor"/>
      </rPr>
      <t>outside of the defined applicant types/attributes of who may apply for an award, including any additional information on existing applicant types.</t>
    </r>
  </si>
  <si>
    <r>
      <t xml:space="preserve">A code </t>
    </r>
    <r>
      <rPr>
        <sz val="10"/>
        <rFont val="Calibri"/>
        <family val="2"/>
        <scheme val="minor"/>
      </rPr>
      <t>that indicates the significant characteristic of a legal entity or individual that is eligible to apply for an award.</t>
    </r>
  </si>
  <si>
    <r>
      <rPr>
        <sz val="10"/>
        <rFont val="Calibri"/>
        <family val="2"/>
        <scheme val="minor"/>
      </rPr>
      <t>The name of a significant characteristic of a legal entity or individual that is eligible to apply for an award.</t>
    </r>
  </si>
  <si>
    <r>
      <t xml:space="preserve">A code </t>
    </r>
    <r>
      <rPr>
        <sz val="10"/>
        <rFont val="Calibri"/>
        <family val="2"/>
        <scheme val="minor"/>
      </rPr>
      <t>that indicates the category of legal entity or individual that is eligible to apply for an award.</t>
    </r>
  </si>
  <si>
    <r>
      <rPr>
        <sz val="10"/>
        <rFont val="Calibri"/>
        <family val="2"/>
        <scheme val="minor"/>
      </rPr>
      <t>The name of the category of legal entity or individual that is eligible to apply for an award.</t>
    </r>
  </si>
  <si>
    <r>
      <t xml:space="preserve">A description </t>
    </r>
    <r>
      <rPr>
        <sz val="10"/>
        <rFont val="Calibri"/>
        <family val="2"/>
        <scheme val="minor"/>
      </rPr>
      <t>outside of the defined beneficiary types/attributes of who may receive the ultimate benefits from the federal government assistance, including any additional information on existing beneficiary types.</t>
    </r>
  </si>
  <si>
    <r>
      <t xml:space="preserve">A code </t>
    </r>
    <r>
      <rPr>
        <sz val="10"/>
        <rFont val="Calibri"/>
        <family val="2"/>
        <scheme val="minor"/>
      </rPr>
      <t>that indicates the significant characteristic of legal entity or individual that is eligible to receive the ultimate benefits of the federal government assistance.</t>
    </r>
  </si>
  <si>
    <r>
      <rPr>
        <sz val="10"/>
        <rFont val="Calibri"/>
        <family val="2"/>
        <scheme val="minor"/>
      </rPr>
      <t>The name of a significant characteristic of a legal entity or individual that is eligible to receive the ultimate benefits of the federal government assistance.</t>
    </r>
  </si>
  <si>
    <r>
      <t>A code</t>
    </r>
    <r>
      <rPr>
        <sz val="10"/>
        <rFont val="Calibri"/>
        <family val="2"/>
        <scheme val="minor"/>
      </rPr>
      <t xml:space="preserve"> that indicates the category of legal entity or individual that is eligible to receive the ultimate benefits of the federal government assistance.</t>
    </r>
  </si>
  <si>
    <r>
      <rPr>
        <sz val="10"/>
        <rFont val="Calibri"/>
        <family val="2"/>
        <scheme val="minor"/>
      </rPr>
      <t>The name of the category of legal entity or individual that is eligible to receive the ultimate benefits of the federal government assistance.</t>
    </r>
  </si>
  <si>
    <r>
      <t xml:space="preserve">A code </t>
    </r>
    <r>
      <rPr>
        <sz val="10"/>
        <rFont val="Calibri"/>
        <family val="2"/>
        <scheme val="minor"/>
      </rPr>
      <t>that indicates the significant characteristic of legal entity or individual that is eligible to apply for a subaward.</t>
    </r>
  </si>
  <si>
    <r>
      <rPr>
        <sz val="10"/>
        <rFont val="Calibri"/>
        <family val="2"/>
        <scheme val="minor"/>
      </rPr>
      <t>The name of a significant characteristic of a legal entity or individual that is eligible to apply for a subaward.</t>
    </r>
  </si>
  <si>
    <r>
      <t>A code</t>
    </r>
    <r>
      <rPr>
        <sz val="10"/>
        <rFont val="Calibri"/>
        <family val="2"/>
        <scheme val="minor"/>
      </rPr>
      <t xml:space="preserve"> that indicates the category of legal entity or individual that is eligible to apply for a subaward.</t>
    </r>
  </si>
  <si>
    <r>
      <rPr>
        <sz val="10"/>
        <rFont val="Calibri"/>
        <family val="2"/>
        <scheme val="minor"/>
      </rPr>
      <t>The name of the category of legal entity or individual that is eligible to apply for a subaward.</t>
    </r>
  </si>
  <si>
    <r>
      <rPr>
        <sz val="10"/>
        <rFont val="Calibri"/>
        <family val="2"/>
        <scheme val="minor"/>
      </rPr>
      <t>The name of the highest level grouping for a significant characteristic of a legal entity or individual that is eligible to apply for an award from a program.</t>
    </r>
  </si>
  <si>
    <r>
      <t>A code</t>
    </r>
    <r>
      <rPr>
        <sz val="10"/>
        <rFont val="Calibri"/>
        <family val="2"/>
        <scheme val="minor"/>
      </rPr>
      <t xml:space="preserve"> that indicates the highest level grouping for a significant characteristic of a legal entity or individual that is eligible to apply for an award from a program.</t>
    </r>
  </si>
  <si>
    <r>
      <t xml:space="preserve">A code </t>
    </r>
    <r>
      <rPr>
        <sz val="10"/>
        <rFont val="Calibri"/>
        <family val="2"/>
        <scheme val="minor"/>
      </rPr>
      <t>that indicates the second level grouping for a significant characteristic of a legal entity or individual that is eligible to apply for an award from a program.</t>
    </r>
  </si>
  <si>
    <r>
      <rPr>
        <sz val="10"/>
        <rFont val="Calibri"/>
        <family val="2"/>
        <scheme val="minor"/>
      </rPr>
      <t>The name of the second level grouping for a significant characteristic of a legal entity or individual that is eligible to apply for an award from a program.</t>
    </r>
  </si>
  <si>
    <r>
      <t xml:space="preserve">A code </t>
    </r>
    <r>
      <rPr>
        <sz val="10"/>
        <rFont val="Calibri"/>
        <family val="2"/>
        <scheme val="minor"/>
      </rPr>
      <t>that indicates the highest level grouping for the category of legal entity or individual that is eligible to apply for an award from a program.</t>
    </r>
  </si>
  <si>
    <r>
      <rPr>
        <sz val="10"/>
        <rFont val="Calibri"/>
        <family val="2"/>
        <scheme val="minor"/>
      </rPr>
      <t>The name of the highest level grouping for the category of legal entity or individual that is eligible to apply for an award from a program.</t>
    </r>
  </si>
  <si>
    <r>
      <t xml:space="preserve">A code </t>
    </r>
    <r>
      <rPr>
        <sz val="10"/>
        <rFont val="Calibri"/>
        <family val="2"/>
        <scheme val="minor"/>
      </rPr>
      <t>that indicates the second level grouping for the category of legal entity or individual that is eligible to apply for an award from a program.</t>
    </r>
  </si>
  <si>
    <r>
      <rPr>
        <sz val="10"/>
        <rFont val="Calibri"/>
        <family val="2"/>
        <scheme val="minor"/>
      </rPr>
      <t>The name of the second level grouping for the category of legal entity or individual that is eligible to apply for an award from a program.</t>
    </r>
  </si>
  <si>
    <r>
      <rPr>
        <sz val="10"/>
        <rFont val="Calibri"/>
        <family val="2"/>
        <scheme val="minor"/>
      </rPr>
      <t>The dollar amount of Federal government’s obligation, de-obligation, or liability, in dollars, for an award transaction.</t>
    </r>
  </si>
  <si>
    <r>
      <t xml:space="preserve">A code </t>
    </r>
    <r>
      <rPr>
        <sz val="10"/>
        <rFont val="Calibri"/>
        <family val="2"/>
        <scheme val="minor"/>
      </rPr>
      <t>that indicates a Congressional or Administrative priority, significant event, or significant legislation used to categorize, track, and quantify assistance listings based on specified priorities.</t>
    </r>
  </si>
  <si>
    <r>
      <t xml:space="preserve">A code </t>
    </r>
    <r>
      <rPr>
        <sz val="10"/>
        <rFont val="Calibri"/>
        <family val="2"/>
        <scheme val="minor"/>
      </rPr>
      <t>that indicates how often a required report must be submitted by the award recipient responsible for the award.</t>
    </r>
  </si>
  <si>
    <r>
      <t xml:space="preserve">The name of any other report that is required to be submitted by the award </t>
    </r>
    <r>
      <rPr>
        <sz val="10"/>
        <rFont val="Calibri"/>
        <family val="2"/>
        <scheme val="minor"/>
      </rPr>
      <t>recipient or the awarding agency.</t>
    </r>
  </si>
  <si>
    <t>E = Email;
G = Grants.gov (Workspace or System to System);
P = Payment Management System (PMS);
A = Automated Standard Application for Payments (ASAP);
O = Other</t>
  </si>
  <si>
    <r>
      <t xml:space="preserve">F = Financial Reports;
P = Progress/Performance Reports;
</t>
    </r>
    <r>
      <rPr>
        <sz val="10"/>
        <rFont val="Calibri"/>
        <family val="2"/>
        <scheme val="minor"/>
      </rPr>
      <t>C = Closeout Report;
O = Other Reports;
N = Not Applicable</t>
    </r>
  </si>
  <si>
    <r>
      <t xml:space="preserve">A code that indicates the financial assistance lifecycle activity a specific service, solution, or system supports or enables.
</t>
    </r>
    <r>
      <rPr>
        <b/>
        <sz val="10"/>
        <rFont val="Calibri"/>
        <family val="2"/>
        <scheme val="minor"/>
      </rPr>
      <t xml:space="preserve">Note: </t>
    </r>
    <r>
      <rPr>
        <sz val="10"/>
        <rFont val="Calibri"/>
        <family val="2"/>
        <scheme val="minor"/>
      </rPr>
      <t>These activities are based on the grant management lifecycle and might not apply to other types of financial assistance beyond grants and cooperative agreements.</t>
    </r>
  </si>
  <si>
    <r>
      <t xml:space="preserve">The 3-digit CGAC agency code of the department or establishment of the Government that provided the preponderance of the funds for an award and/or individual transactions related to an award </t>
    </r>
    <r>
      <rPr>
        <sz val="10"/>
        <rFont val="Calibri"/>
        <family val="2"/>
        <scheme val="minor"/>
      </rPr>
      <t>(as shown in the Federal Hierarchy).</t>
    </r>
  </si>
  <si>
    <r>
      <rPr>
        <sz val="10"/>
        <rFont val="Calibri"/>
        <family val="2"/>
        <scheme val="minor"/>
      </rPr>
      <t>The name of the department or establishment of the Government that provided the preponderance of the funds for an award and/or individual transactions related to an award (as shown in the Federal Hierarchy).</t>
    </r>
  </si>
  <si>
    <r>
      <rPr>
        <sz val="10"/>
        <rFont val="Calibri"/>
        <family val="2"/>
        <scheme val="minor"/>
      </rPr>
      <t>Please follow these instructions: See:
https://files.usaspending.gov/reference_data/agency_codes.csv
('AGENCY NAME' and 'FREC Entity Description' columns).Agency names are consistent with the GSA IAE Federal Hierarchy from SAM.gov.</t>
    </r>
  </si>
  <si>
    <r>
      <rPr>
        <sz val="10"/>
        <rFont val="Calibri"/>
        <family val="2"/>
        <scheme val="minor"/>
      </rPr>
      <t xml:space="preserve">Please follow these instructions: GSA IAE Federal Hierarchy from SAM.gov </t>
    </r>
  </si>
  <si>
    <r>
      <rPr>
        <sz val="10"/>
        <rFont val="Calibri"/>
        <family val="2"/>
        <scheme val="minor"/>
      </rPr>
      <t>The name of the level n organization that provided the preponderance of the funds obligated by this transaction.</t>
    </r>
  </si>
  <si>
    <r>
      <t xml:space="preserve">A brief but descriptive </t>
    </r>
    <r>
      <rPr>
        <sz val="10"/>
        <rFont val="Calibri"/>
        <family val="2"/>
        <scheme val="minor"/>
      </rPr>
      <t>executive summary of the Notice of Funding Opportunity, as well as the intended outcomes.</t>
    </r>
  </si>
  <si>
    <r>
      <t xml:space="preserve">The estimated </t>
    </r>
    <r>
      <rPr>
        <sz val="10"/>
        <rFont val="Calibri"/>
        <family val="2"/>
        <scheme val="minor"/>
      </rPr>
      <t>total amount that will be available under the Funding Opportunity in the fiscal year identified</t>
    </r>
  </si>
  <si>
    <r>
      <t xml:space="preserve">A descriptive summary or excerpt of relevant text </t>
    </r>
    <r>
      <rPr>
        <sz val="10"/>
        <rFont val="Calibri"/>
        <family val="2"/>
        <scheme val="minor"/>
      </rPr>
      <t>from an Executive Order that amends existing laws or regulations applicable to the opportunity or authorizing the NOFO.</t>
    </r>
  </si>
  <si>
    <r>
      <t xml:space="preserve">The part of the Executive Order </t>
    </r>
    <r>
      <rPr>
        <sz val="10"/>
        <rFont val="Calibri"/>
        <family val="2"/>
        <scheme val="minor"/>
      </rPr>
      <t>that amends existing laws or regulations applicable to the opportunity or authorizing the NOFO.</t>
    </r>
  </si>
  <si>
    <r>
      <t xml:space="preserve">The section of the Executive Order </t>
    </r>
    <r>
      <rPr>
        <sz val="10"/>
        <rFont val="Calibri"/>
        <family val="2"/>
        <scheme val="minor"/>
      </rPr>
      <t>that amends existing laws or regulations applicable to the opportunity or authorizing the NOFO.</t>
    </r>
  </si>
  <si>
    <r>
      <t>The title of the Executive Order</t>
    </r>
    <r>
      <rPr>
        <sz val="10"/>
        <rFont val="Calibri"/>
        <family val="2"/>
        <scheme val="minor"/>
      </rPr>
      <t xml:space="preserve"> that amends existing laws or regulations applicable to the opportunity or authorizing the NOFO.</t>
    </r>
  </si>
  <si>
    <r>
      <t xml:space="preserve">The federal government fiscal year in which the funding opportunity funds </t>
    </r>
    <r>
      <rPr>
        <sz val="10"/>
        <rFont val="Calibri"/>
        <family val="2"/>
        <scheme val="minor"/>
      </rPr>
      <t>will be available.</t>
    </r>
  </si>
  <si>
    <r>
      <t xml:space="preserve">A value that indicates whether or not a formal </t>
    </r>
    <r>
      <rPr>
        <sz val="10"/>
        <rFont val="Calibri"/>
        <family val="2"/>
        <scheme val="minor"/>
      </rPr>
      <t>exemption is required to submit paper applications.</t>
    </r>
  </si>
  <si>
    <r>
      <t xml:space="preserve">A set of instructions describing the process for requesting an </t>
    </r>
    <r>
      <rPr>
        <sz val="10"/>
        <rFont val="Calibri"/>
        <family val="2"/>
        <scheme val="minor"/>
      </rPr>
      <t>exemption to submit a paper application.</t>
    </r>
  </si>
  <si>
    <r>
      <t>FundingOpportunity</t>
    </r>
    <r>
      <rPr>
        <sz val="10"/>
        <rFont val="Calibri"/>
        <family val="2"/>
        <scheme val="minor"/>
      </rPr>
      <t>ProgramPolicyDescription</t>
    </r>
  </si>
  <si>
    <r>
      <t>FundingOpportunity</t>
    </r>
    <r>
      <rPr>
        <sz val="10"/>
        <rFont val="Calibri"/>
        <family val="2"/>
        <scheme val="minor"/>
      </rPr>
      <t>ProgramPolicyTitle</t>
    </r>
  </si>
  <si>
    <r>
      <t>FundingOpportunity</t>
    </r>
    <r>
      <rPr>
        <sz val="10"/>
        <rFont val="Calibri"/>
        <family val="2"/>
        <scheme val="minor"/>
      </rPr>
      <t>ProgramPolicyURL</t>
    </r>
  </si>
  <si>
    <r>
      <t xml:space="preserve">A set of instructions or </t>
    </r>
    <r>
      <rPr>
        <sz val="10"/>
        <rFont val="Calibri"/>
        <family val="2"/>
        <scheme val="minor"/>
      </rPr>
      <t>URL link providing additional formatting instructions by which applicants should adhere to.</t>
    </r>
  </si>
  <si>
    <r>
      <t>A set of instructions that provides guidance associated with the application component.</t>
    </r>
    <r>
      <rPr>
        <sz val="10"/>
        <rFont val="Calibri"/>
        <family val="2"/>
        <scheme val="minor"/>
      </rPr>
      <t xml:space="preserve"> URL links are allowed.</t>
    </r>
  </si>
  <si>
    <r>
      <t xml:space="preserve">PN = Project narrative​;
PA = Project abstract​;
BN = Budget narrative​;
RS = Resumes​;
JD = Job descriptions​;
CA = Indirect cost agreement​;
</t>
    </r>
    <r>
      <rPr>
        <sz val="10"/>
        <rFont val="Calibri"/>
        <family val="2"/>
        <scheme val="minor"/>
      </rPr>
      <t>CSF = Common Forms​;
OSF = Non-Common (Agency) Forms;
AC = Agency-determined certifications and assurances;
PC = Program-determined certifications and assurances;
OT = Other</t>
    </r>
  </si>
  <si>
    <r>
      <t xml:space="preserve">The date upon which the instructions and materials required for applying to the </t>
    </r>
    <r>
      <rPr>
        <sz val="10"/>
        <rFont val="Calibri"/>
        <family val="2"/>
        <scheme val="minor"/>
      </rPr>
      <t>funding opportunity project opportunity are made accessible to applicants, enabling them to begin preparing their application packages.</t>
    </r>
  </si>
  <si>
    <r>
      <t xml:space="preserve">A code that indicates the method by which applicants can </t>
    </r>
    <r>
      <rPr>
        <sz val="10"/>
        <rFont val="Calibri"/>
        <family val="2"/>
        <scheme val="minor"/>
      </rPr>
      <t>submit their applications.</t>
    </r>
  </si>
  <si>
    <t>E = Email;
G = Grants.gov (Workspace or System to System);
O = Other</t>
  </si>
  <si>
    <r>
      <t xml:space="preserve">A description of the general purpose of the agency </t>
    </r>
    <r>
      <rPr>
        <sz val="10"/>
        <rFont val="Calibri"/>
        <family val="2"/>
        <scheme val="minor"/>
      </rPr>
      <t>funding opportunity project funding and what it is expected to achieve for the public good.</t>
    </r>
  </si>
  <si>
    <r>
      <t xml:space="preserve">The federal government fiscal year in which the </t>
    </r>
    <r>
      <rPr>
        <sz val="10"/>
        <rFont val="Calibri"/>
        <family val="2"/>
        <scheme val="minor"/>
      </rPr>
      <t>funding opportunity project funds will be available.</t>
    </r>
  </si>
  <si>
    <r>
      <t>A description of the areas prioritized by the grantmaking agency for funding under a particular</t>
    </r>
    <r>
      <rPr>
        <sz val="10"/>
        <rFont val="Calibri"/>
        <family val="2"/>
        <scheme val="minor"/>
      </rPr>
      <t xml:space="preserve"> funding opportunity project. These focus areas guide applicants in aligning their proposals with the agency’s funding priorities.</t>
    </r>
  </si>
  <si>
    <r>
      <t>The unique identifier of the</t>
    </r>
    <r>
      <rPr>
        <sz val="10"/>
        <rFont val="Calibri"/>
        <family val="2"/>
        <scheme val="minor"/>
      </rPr>
      <t xml:space="preserve"> funding opportunity project(s) associated with the Notice of Funding Opportunity (NOFO).</t>
    </r>
  </si>
  <si>
    <r>
      <t xml:space="preserve">The name of the grantmaking agency </t>
    </r>
    <r>
      <rPr>
        <sz val="10"/>
        <rFont val="Calibri"/>
        <family val="2"/>
        <scheme val="minor"/>
      </rPr>
      <t>funding opportunity project for which the funding opportunity project goals, objectives, and intended results align with the program (assistance listing) and are described in the Notice of Funding Opportunity (NOFO).</t>
    </r>
  </si>
  <si>
    <r>
      <t xml:space="preserve">The date by which a notice </t>
    </r>
    <r>
      <rPr>
        <sz val="10"/>
        <rFont val="Calibri"/>
        <family val="2"/>
        <scheme val="minor"/>
      </rPr>
      <t>or letter of intent must be submitted.</t>
    </r>
  </si>
  <si>
    <r>
      <t xml:space="preserve">The time by which a notice </t>
    </r>
    <r>
      <rPr>
        <sz val="10"/>
        <rFont val="Calibri"/>
        <family val="2"/>
        <scheme val="minor"/>
      </rPr>
      <t>or letter of intent must be submitted.</t>
    </r>
  </si>
  <si>
    <r>
      <t xml:space="preserve">The division of the day associated with the time by which a notice </t>
    </r>
    <r>
      <rPr>
        <sz val="10"/>
        <rFont val="Calibri"/>
        <family val="2"/>
        <scheme val="minor"/>
      </rPr>
      <t>or letter of intent must be submitted.</t>
    </r>
  </si>
  <si>
    <r>
      <t xml:space="preserve">The time zone associated with the time by which a notice </t>
    </r>
    <r>
      <rPr>
        <sz val="10"/>
        <rFont val="Calibri"/>
        <family val="2"/>
        <scheme val="minor"/>
      </rPr>
      <t>or letter of intent must be submitted.</t>
    </r>
  </si>
  <si>
    <r>
      <t xml:space="preserve">A code that indicates whether a notice </t>
    </r>
    <r>
      <rPr>
        <sz val="10"/>
        <rFont val="Calibri"/>
        <family val="2"/>
        <scheme val="minor"/>
      </rPr>
      <t>or letter of intent is required, optional, or not applicable.</t>
    </r>
  </si>
  <si>
    <r>
      <t xml:space="preserve">An email address through which a notice </t>
    </r>
    <r>
      <rPr>
        <sz val="10"/>
        <rFont val="Calibri"/>
        <family val="2"/>
        <scheme val="minor"/>
      </rPr>
      <t>or letter of intent is to be submitted.</t>
    </r>
  </si>
  <si>
    <r>
      <t xml:space="preserve">The set of instructions that a grant applicant should follow in order to submit a </t>
    </r>
    <r>
      <rPr>
        <sz val="10"/>
        <rFont val="Calibri"/>
        <family val="2"/>
        <scheme val="minor"/>
      </rPr>
      <t>notice or letter of intent to notify the agency of their intention to apply for the funding opportunity project.</t>
    </r>
  </si>
  <si>
    <r>
      <t xml:space="preserve">A code that indicates the method by which a grant applicant must submit a </t>
    </r>
    <r>
      <rPr>
        <sz val="10"/>
        <rFont val="Calibri"/>
        <family val="2"/>
        <scheme val="minor"/>
      </rPr>
      <t>notice or</t>
    </r>
    <r>
      <rPr>
        <b/>
        <sz val="10"/>
        <rFont val="Calibri"/>
        <family val="2"/>
        <scheme val="minor"/>
      </rPr>
      <t xml:space="preserve"> </t>
    </r>
    <r>
      <rPr>
        <sz val="10"/>
        <rFont val="Calibri"/>
        <family val="2"/>
        <scheme val="minor"/>
      </rPr>
      <t>letter of intent to notify the agency of their intention to apply for the funding opportunity project, enabling the agency to plan for the appropriate number of expert reviewers to evaluate applications.</t>
    </r>
  </si>
  <si>
    <r>
      <t xml:space="preserve">A web address (URL) through which a notice </t>
    </r>
    <r>
      <rPr>
        <sz val="10"/>
        <rFont val="Calibri"/>
        <family val="2"/>
        <scheme val="minor"/>
      </rPr>
      <t>or letter of intent is to be submitted.</t>
    </r>
  </si>
  <si>
    <r>
      <t>A description of any supplemental qualifications, conditions, or requirements that applicants must meet to be eligible for a grant award, beyond the standard eligibility criteria outlined in the</t>
    </r>
    <r>
      <rPr>
        <sz val="10"/>
        <rFont val="Calibri"/>
        <family val="2"/>
        <scheme val="minor"/>
      </rPr>
      <t xml:space="preserve"> notice of funding opportunity.</t>
    </r>
  </si>
  <si>
    <r>
      <t xml:space="preserve">A code that indicates how frequently funding awarded by the agency </t>
    </r>
    <r>
      <rPr>
        <sz val="10"/>
        <rFont val="Calibri"/>
        <family val="2"/>
        <scheme val="minor"/>
      </rPr>
      <t>funding opportunity project is released.</t>
    </r>
  </si>
  <si>
    <r>
      <t>A code that indicates the agency</t>
    </r>
    <r>
      <rPr>
        <sz val="10"/>
        <rFont val="Calibri"/>
        <family val="2"/>
        <scheme val="minor"/>
      </rPr>
      <t xml:space="preserve"> funding opportunity project payment method used to release awarded funding.</t>
    </r>
  </si>
  <si>
    <r>
      <t xml:space="preserve">A description of the interval at which agency </t>
    </r>
    <r>
      <rPr>
        <sz val="10"/>
        <rFont val="Calibri"/>
        <family val="2"/>
        <scheme val="minor"/>
      </rPr>
      <t>funding opportunity project funding is distributed (e.g., determined after award execution and before initial funds disbursement), applicable when 'Other' is selected as the disbursement frequency.</t>
    </r>
  </si>
  <si>
    <r>
      <t>FundingOpportunityProject</t>
    </r>
    <r>
      <rPr>
        <sz val="10"/>
        <rFont val="Calibri"/>
        <family val="2"/>
        <scheme val="minor"/>
      </rPr>
      <t>PeriodOfPerformance</t>
    </r>
  </si>
  <si>
    <r>
      <rPr>
        <sz val="10"/>
        <rFont val="Calibri"/>
        <family val="2"/>
        <scheme val="minor"/>
      </rPr>
      <t>The anticipated period of performance during which the funding opportunity project is expected to complete its activities, as projected by the grantmaking agency or agreed upon by the grant recipient. This must be captured as number of months.</t>
    </r>
  </si>
  <si>
    <r>
      <t xml:space="preserve">The date by which a grant applicant must submit a preliminary application, often a shorter version of a full application, used to assess the likelihood of a </t>
    </r>
    <r>
      <rPr>
        <sz val="10"/>
        <rFont val="Calibri"/>
        <family val="2"/>
        <scheme val="minor"/>
      </rPr>
      <t>funding opportunity project receiving funding and to provide feedback to applicants before they prepare a full application package.</t>
    </r>
  </si>
  <si>
    <r>
      <t xml:space="preserve">The date (or expected date) upon which the </t>
    </r>
    <r>
      <rPr>
        <sz val="10"/>
        <rFont val="Calibri"/>
        <family val="2"/>
        <scheme val="minor"/>
      </rPr>
      <t>funding opportunity project is expected to begin its activities, as projected by the grantmaking agency or agreed upon by the grant recipient.</t>
    </r>
  </si>
  <si>
    <r>
      <t>FundingOpportunityProjectSuccessfulApplicantAward</t>
    </r>
    <r>
      <rPr>
        <sz val="10"/>
        <rFont val="Calibri"/>
        <family val="2"/>
        <scheme val="minor"/>
      </rPr>
      <t>Text</t>
    </r>
  </si>
  <si>
    <r>
      <t xml:space="preserve">The type of </t>
    </r>
    <r>
      <rPr>
        <sz val="10"/>
        <rFont val="Calibri"/>
        <family val="2"/>
        <scheme val="minor"/>
      </rPr>
      <t>funding opportunity project being funded under the NOFO.</t>
    </r>
  </si>
  <si>
    <r>
      <t xml:space="preserve">N = </t>
    </r>
    <r>
      <rPr>
        <sz val="10"/>
        <rFont val="Calibri"/>
        <family val="2"/>
        <scheme val="minor"/>
      </rPr>
      <t>Standard;
C = Construction;
R = Research</t>
    </r>
  </si>
  <si>
    <r>
      <t>FundingOpportunityProjectUnsuccessfulApplicantAward</t>
    </r>
    <r>
      <rPr>
        <sz val="10"/>
        <rFont val="Calibri"/>
        <family val="2"/>
        <scheme val="minor"/>
      </rPr>
      <t>Text</t>
    </r>
  </si>
  <si>
    <r>
      <t xml:space="preserve">The date upon which the webinar providing information about the </t>
    </r>
    <r>
      <rPr>
        <sz val="10"/>
        <rFont val="Calibri"/>
        <family val="2"/>
        <scheme val="minor"/>
      </rPr>
      <t>funding opportunity project is scheduled to occur.</t>
    </r>
  </si>
  <si>
    <r>
      <t xml:space="preserve">The web address (URL) used to access the webinar providing information about the </t>
    </r>
    <r>
      <rPr>
        <sz val="10"/>
        <rFont val="Calibri"/>
        <family val="2"/>
        <scheme val="minor"/>
      </rPr>
      <t>funding opportunity project.</t>
    </r>
  </si>
  <si>
    <r>
      <t xml:space="preserve">The date </t>
    </r>
    <r>
      <rPr>
        <sz val="10"/>
        <rFont val="Calibri"/>
        <family val="2"/>
        <scheme val="minor"/>
      </rPr>
      <t>the latest version of the Notice of Funding Opportunity (NOFO) is published.</t>
    </r>
  </si>
  <si>
    <r>
      <t xml:space="preserve">Identifier of the level 2 organization that provided the preponderance of the funds obligated by this transaction </t>
    </r>
    <r>
      <rPr>
        <sz val="10"/>
        <rFont val="Calibri"/>
        <family val="2"/>
        <scheme val="minor"/>
      </rPr>
      <t>(as shown in the Federal Hierarchy).</t>
    </r>
  </si>
  <si>
    <r>
      <rPr>
        <sz val="10"/>
        <rFont val="Calibri"/>
        <family val="2"/>
        <scheme val="minor"/>
      </rPr>
      <t>Please follow these instructions: See https://files.usaspending.gov/reference_data/agency_codes.csv (SUBTIER CODE column). Codes are consistent with the GSA IAE Federal Hierarchy from SAM.gov</t>
    </r>
  </si>
  <si>
    <r>
      <rPr>
        <sz val="10"/>
        <rFont val="Calibri"/>
        <family val="2"/>
        <scheme val="minor"/>
      </rPr>
      <t>The name of the level 2 organization that provided the preponderance of the funds obligated by this transaction (as shown in the Federal Hierarchy).</t>
    </r>
  </si>
  <si>
    <r>
      <rPr>
        <sz val="10"/>
        <rFont val="Calibri"/>
        <family val="2"/>
        <scheme val="minor"/>
      </rPr>
      <t>Please follow these instructions: See https://files.usaspending.gov/reference_data/agency_codes.csv (SUBTIER NAME column). Names are consistent with the GSA IAE Federal Hierarchy from SAM.gov</t>
    </r>
  </si>
  <si>
    <r>
      <t>The total</t>
    </r>
    <r>
      <rPr>
        <sz val="10"/>
        <rFont val="Calibri"/>
        <family val="2"/>
        <scheme val="minor"/>
      </rPr>
      <t xml:space="preserve"> dollar amount of any single Federal award action that is allocated, per the award recipient’s approved award budget, to indirect costs.</t>
    </r>
  </si>
  <si>
    <r>
      <t>A code</t>
    </r>
    <r>
      <rPr>
        <sz val="10"/>
        <rFont val="Calibri"/>
        <family val="2"/>
        <scheme val="minor"/>
      </rPr>
      <t xml:space="preserve"> that indicates the level at which grant information is being collected.</t>
    </r>
  </si>
  <si>
    <r>
      <rPr>
        <sz val="10"/>
        <rFont val="Calibri"/>
        <family val="2"/>
        <scheme val="minor"/>
      </rPr>
      <t>A code that indicates the five position city code from the validation authoritative list.</t>
    </r>
  </si>
  <si>
    <r>
      <rPr>
        <sz val="10"/>
        <rFont val="Calibri"/>
        <family val="2"/>
        <scheme val="minor"/>
      </rPr>
      <t>Please follow these instructions: Geographic Names Information System (GNIS) for City Code:
https://www.usgs.gov/core-science-systems/ngp/board-on-geographic-names/download-gnis-data
Navigate to: Federal Codes -&gt; FedCodes_National_Text.zip -&gt; FederalCodes_National.txt -&gt; 'census code' column. 
Note that this column is only unique at the state level, so must be used in conjunction with the state_numeric column.</t>
    </r>
  </si>
  <si>
    <r>
      <rPr>
        <sz val="10"/>
        <rFont val="Calibri"/>
        <family val="2"/>
        <scheme val="minor"/>
      </rPr>
      <t>The name of the city in which the awardee or recipient’s legal business address is located.</t>
    </r>
  </si>
  <si>
    <r>
      <rPr>
        <sz val="10"/>
        <rFont val="Calibri"/>
        <family val="2"/>
        <scheme val="minor"/>
      </rPr>
      <t>Please follow these instructions: Geographic Names Information System (GNIS) for City Name:
https://www.usgs.gov/core-science-systems/ngp/board-on-geographic-names/download-gnis-data
Navigate to: Federal Codes -&gt; FedCodes_National_Text.zip -&gt; FederalCodes_National.txt -&gt; 'feature_name' column.</t>
    </r>
  </si>
  <si>
    <r>
      <rPr>
        <sz val="10"/>
        <rFont val="Calibri"/>
        <family val="2"/>
        <scheme val="minor"/>
      </rPr>
      <t>Please follow these instructions: See: https://api.census.gov/data/2023/acs/acs1/profile?get=NAME&amp;for=congressional%20district:*
Note the format concatenates the two-letter state code, a dash, and the congressional district code (including any leading zero).</t>
    </r>
  </si>
  <si>
    <r>
      <rPr>
        <sz val="10"/>
        <rFont val="Calibri"/>
        <family val="2"/>
        <scheme val="minor"/>
      </rPr>
      <t>A code that indicates the country in which the awardee or recipient is located, using the International Standard for country codes (ISO) 3166-1 Alpha-3 GENC Profile, minus the codes listed for those territories and possessions of the United States already identified as “states.”</t>
    </r>
  </si>
  <si>
    <r>
      <rPr>
        <sz val="10"/>
        <rFont val="Calibri"/>
        <family val="2"/>
        <scheme val="minor"/>
      </rPr>
      <t>The name of the country where the awardee or recipient is located (corresponds to the country code).</t>
    </r>
  </si>
  <si>
    <r>
      <rPr>
        <sz val="10"/>
        <rFont val="Calibri"/>
        <family val="2"/>
        <scheme val="minor"/>
      </rPr>
      <t>Please follow these instructions: Geographic Names Information System (GNIS) for County Code:
https://www.usgs.gov/us-board-on-geographic-names/download-gnis-data 
Navigate to: Government Units (Extract 'county_numeric'. Also extract 'state_numeric' because county codes are not unique across states)</t>
    </r>
  </si>
  <si>
    <r>
      <rPr>
        <sz val="10"/>
        <rFont val="Calibri"/>
        <family val="2"/>
        <scheme val="minor"/>
      </rPr>
      <t>The name of the county in which the awardee or recipient’s legal business address is located.</t>
    </r>
  </si>
  <si>
    <r>
      <rPr>
        <sz val="10"/>
        <rFont val="Calibri"/>
        <family val="2"/>
        <scheme val="minor"/>
      </rPr>
      <t>Please follow these instructions: Geographic Names Information System (GNIS) for County Name:
https://www.usgs.gov/us-board-on-geographic-names/download-gnis-data
Navigate to: Government Units ('county_name' column)</t>
    </r>
  </si>
  <si>
    <r>
      <t xml:space="preserve">For foreign recipients only: </t>
    </r>
    <r>
      <rPr>
        <sz val="10"/>
        <rFont val="Calibri"/>
        <family val="2"/>
        <scheme val="minor"/>
      </rPr>
      <t>A code that indicates the city in which the awardee or recipient’s legal business address is located.</t>
    </r>
  </si>
  <si>
    <r>
      <rPr>
        <sz val="10"/>
        <rFont val="Calibri"/>
        <family val="2"/>
        <scheme val="minor"/>
      </rPr>
      <t>Please follow these instructions: GSA GLCs for Foreign Countries (with cities/provinces): https://www.gsa.gov/reference/geographic-locator-codes/glcs-for-foreign-countries-with-citiesprovinces
Select and download the file titled "FRPP GLC Foreign Country Codes". Retrieve the "City Code". Also retrieve "New Country Code" because foreign city codes are not unique across foreign countries</t>
    </r>
  </si>
  <si>
    <r>
      <t xml:space="preserve">For foreign recipients only: </t>
    </r>
    <r>
      <rPr>
        <sz val="10"/>
        <rFont val="Calibri"/>
        <family val="2"/>
        <scheme val="minor"/>
      </rPr>
      <t>The name of the city in which the awardee or recipient’s legal business address is located.</t>
    </r>
  </si>
  <si>
    <r>
      <rPr>
        <sz val="10"/>
        <rFont val="Calibri"/>
        <family val="2"/>
        <scheme val="minor"/>
      </rPr>
      <t>Please follow these instructions: GSA GLCs for Foreign Countries (with cities/provinces): https://www.gsa.gov/reference/geographic-locator-codes/glcs-for-foreign-countries-with-cities-provinces
Select and download the file titled "FRPP GLC Foreign Country Codes". Retrieve the "City Name"</t>
    </r>
  </si>
  <si>
    <r>
      <t>For foreign recipients only:</t>
    </r>
    <r>
      <rPr>
        <sz val="10"/>
        <rFont val="Calibri"/>
        <family val="2"/>
        <scheme val="minor"/>
      </rPr>
      <t xml:space="preserve"> A code that indicates the foreign postal code in which the awardee or recipient's legal business address is located.</t>
    </r>
  </si>
  <si>
    <r>
      <t xml:space="preserve">For foreign recipients only: </t>
    </r>
    <r>
      <rPr>
        <sz val="10"/>
        <rFont val="Calibri"/>
        <family val="2"/>
        <scheme val="minor"/>
      </rPr>
      <t>A code that indicates the state or province in which the awardee or recipient’s legal business address is located.</t>
    </r>
  </si>
  <si>
    <r>
      <rPr>
        <sz val="10"/>
        <rFont val="Calibri"/>
        <family val="2"/>
        <scheme val="minor"/>
      </rPr>
      <t>Please follow these instructions: National Geospatial-Intelligence Agency - 
GENC: https://nsgreg.nga.mil/doc/view?i=2624
Select the link next to "Document" and download the GENC mapping file. Go to the tab titled "AS - GENC to ISO 3166". Retrieve the "6-character Code"</t>
    </r>
  </si>
  <si>
    <r>
      <t xml:space="preserve">For foreign recipients only: </t>
    </r>
    <r>
      <rPr>
        <sz val="10"/>
        <rFont val="Calibri"/>
        <family val="2"/>
        <scheme val="minor"/>
      </rPr>
      <t>The name of the state or province in which the awardee or recipient’s legal business address is located.</t>
    </r>
  </si>
  <si>
    <r>
      <rPr>
        <sz val="10"/>
        <rFont val="Calibri"/>
        <family val="2"/>
        <scheme val="minor"/>
      </rPr>
      <t>Please follow these instructions: National Geospatial-Intelligence Agency - 
GENC: https://nsgreg.nga.mil/doc/view?i=2624
Select the link next to "Document" and download the GENC mapping file. Go to the tab titled "AS - GENC to ISO 3166". Retrieve the "Administrative Subdivision Preferred Name"</t>
    </r>
  </si>
  <si>
    <r>
      <rPr>
        <sz val="10"/>
        <rFont val="Calibri"/>
        <family val="2"/>
        <scheme val="minor"/>
      </rPr>
      <t>The name of the state where the awardee or recipient is located.</t>
    </r>
  </si>
  <si>
    <r>
      <rPr>
        <sz val="10"/>
        <rFont val="Calibri"/>
        <family val="2"/>
        <scheme val="minor"/>
      </rPr>
      <t>Please follow these instructions: Geographic Names Information System (GNIS) for State Name:
https://www.usgs.gov/us-board-on-geographic-names/download-gnis-data
Navigate to: Government Units -&gt; state_name column (excluding where country_name &lt;&gt; 'United States')</t>
    </r>
  </si>
  <si>
    <r>
      <rPr>
        <sz val="10"/>
        <rFont val="Calibri"/>
        <family val="2"/>
        <scheme val="minor"/>
      </rPr>
      <t>Please follow these instructions: Look up in USPS Postal Pro.</t>
    </r>
  </si>
  <si>
    <r>
      <t xml:space="preserve">The </t>
    </r>
    <r>
      <rPr>
        <sz val="10"/>
        <rFont val="Calibri"/>
        <family val="2"/>
        <scheme val="minor"/>
      </rPr>
      <t>dollar amount of the award funded by non-Federal source(s), in dollars. Program (Assistance Listing) Income (as defined in 2 CFR § 200.1) is not included until such time that Program Income is generated and credited to the agreement.</t>
    </r>
  </si>
  <si>
    <r>
      <t>The dollar amount of</t>
    </r>
    <r>
      <rPr>
        <sz val="10"/>
        <rFont val="Calibri"/>
        <family val="2"/>
        <scheme val="minor"/>
      </rPr>
      <t xml:space="preserve"> funding opportunity project funding associated with a Program Activity Reporting Key (PARK).</t>
    </r>
  </si>
  <si>
    <r>
      <rPr>
        <sz val="10"/>
        <rFont val="Calibri"/>
        <family val="2"/>
        <scheme val="minor"/>
      </rPr>
      <t>The name of the country represented by the country code where the predominant performance of the award will be accomplished.</t>
    </r>
  </si>
  <si>
    <r>
      <t>The total</t>
    </r>
    <r>
      <rPr>
        <sz val="10"/>
        <rFont val="Calibri"/>
        <family val="2"/>
        <scheme val="minor"/>
      </rPr>
      <t xml:space="preserve"> dollar amount awarded to the prime award recipient.</t>
    </r>
  </si>
  <si>
    <r>
      <t xml:space="preserve">A code </t>
    </r>
    <r>
      <rPr>
        <sz val="10"/>
        <rFont val="Calibri"/>
        <family val="2"/>
        <scheme val="minor"/>
      </rPr>
      <t>that indicates the type of legal entity or individual that is the prime recipient of an award.</t>
    </r>
  </si>
  <si>
    <r>
      <t xml:space="preserve">The OMB-defined program </t>
    </r>
    <r>
      <rPr>
        <sz val="10"/>
        <rFont val="Calibri"/>
        <family val="2"/>
        <scheme val="minor"/>
      </rPr>
      <t>(assistance listing) activity reporting key that identifies a specific activity or funding opportunity project as listed in the program (assistance listing) and financing schedules of the annual budget of the United States Government.</t>
    </r>
  </si>
  <si>
    <r>
      <t xml:space="preserve">The OMB-defined name of a specific activity or </t>
    </r>
    <r>
      <rPr>
        <sz val="10"/>
        <rFont val="Calibri"/>
        <family val="2"/>
        <scheme val="minor"/>
      </rPr>
      <t>funding opportunity project as listed in the program (assistance listing) and financing schedules of the annual budget of the United States Government.</t>
    </r>
  </si>
  <si>
    <r>
      <t>1 = Used to indicate an aggregate record. Aggregate records are used to protect the identities and Personally-Identifiable Information (PII) of individual recipients by aggregating all awards in a given county, state, or foreign country.</t>
    </r>
    <r>
      <rPr>
        <sz val="10"/>
        <rFont val="Calibri"/>
        <family val="2"/>
        <scheme val="minor"/>
      </rPr>
      <t>;
2 = The most common record type. Used to indicate a non-aggregate record with no sensitive personally-identifiable information (PII).;
3 = Used to indicate a non-aggregate record to an individual recipient. Personally-identifiable information (PII) must be redacted from these records.</t>
    </r>
  </si>
  <si>
    <r>
      <t xml:space="preserve">The total </t>
    </r>
    <r>
      <rPr>
        <sz val="10"/>
        <rFont val="Calibri"/>
        <family val="2"/>
        <scheme val="minor"/>
      </rPr>
      <t>dollar amount being awarded to the sub award recipient.</t>
    </r>
  </si>
  <si>
    <r>
      <t xml:space="preserve">A code </t>
    </r>
    <r>
      <rPr>
        <sz val="10"/>
        <rFont val="Calibri"/>
        <family val="2"/>
        <scheme val="minor"/>
      </rPr>
      <t>that indicates the type of legal entity or individual that is the subrecipient of an award.</t>
    </r>
  </si>
  <si>
    <r>
      <rPr>
        <sz val="10"/>
        <rFont val="Calibri"/>
        <family val="2"/>
        <scheme val="minor"/>
      </rPr>
      <t>The name of the city in which the subaward recipient’s legal business address is located.</t>
    </r>
  </si>
  <si>
    <r>
      <rPr>
        <sz val="10"/>
        <rFont val="Calibri"/>
        <family val="2"/>
        <scheme val="minor"/>
      </rPr>
      <t>Please follow these instructions: See:
https://api.census.gov/data/2023/acs/acs1/profile?get=NAME&amp;for=congressional%20district:*
Note the format concatenates the two-letter state code, a dash, and the congressional district code (including any leading zero).</t>
    </r>
  </si>
  <si>
    <r>
      <rPr>
        <sz val="10"/>
        <rFont val="Calibri"/>
        <family val="2"/>
        <scheme val="minor"/>
      </rPr>
      <t>The name of the state where the subaward recipient is located.</t>
    </r>
  </si>
  <si>
    <r>
      <rPr>
        <sz val="10"/>
        <rFont val="Calibri"/>
        <family val="2"/>
        <scheme val="minor"/>
      </rPr>
      <t>The name of the country represented by the country code where the predominant performance of the sub-award will be accomplished.</t>
    </r>
  </si>
  <si>
    <r>
      <t>The Treasury Account Symbol (TAS) component that</t>
    </r>
    <r>
      <rPr>
        <sz val="10"/>
        <rFont val="Calibri"/>
        <family val="2"/>
        <scheme val="minor"/>
      </rPr>
      <t xml:space="preserve"> when populated denotes the programmatic breakdown of the account for Treasury publication purposes.</t>
    </r>
  </si>
  <si>
    <r>
      <t xml:space="preserve">A code that indicates the type of expense for which funding award by the agency program </t>
    </r>
    <r>
      <rPr>
        <sz val="10"/>
        <rFont val="Calibri"/>
        <family val="2"/>
        <scheme val="minor"/>
      </rPr>
      <t>(assistance listing) can be used.</t>
    </r>
  </si>
  <si>
    <r>
      <rPr>
        <sz val="10"/>
        <rFont val="Calibri"/>
        <family val="2"/>
        <scheme val="minor"/>
      </rPr>
      <t>Please follow these instructions: Use domain values outlined in the 'Use of Assistance' tab</t>
    </r>
  </si>
  <si>
    <r>
      <t xml:space="preserve">The name of the highest level grouping for the type of expense for which funding award by the agency program </t>
    </r>
    <r>
      <rPr>
        <sz val="10"/>
        <rFont val="Calibri"/>
        <family val="2"/>
        <scheme val="minor"/>
      </rPr>
      <t>(assistance listing) can be used.</t>
    </r>
  </si>
  <si>
    <r>
      <t xml:space="preserve">A code </t>
    </r>
    <r>
      <rPr>
        <sz val="10"/>
        <rFont val="Calibri"/>
        <family val="2"/>
        <scheme val="minor"/>
      </rPr>
      <t>that indicates the type of expense for which the funding award can be used.</t>
    </r>
  </si>
  <si>
    <r>
      <rPr>
        <sz val="10"/>
        <rFont val="Calibri"/>
        <family val="2"/>
        <scheme val="minor"/>
      </rPr>
      <t>The name of the type of expense for which funding award can be used.</t>
    </r>
  </si>
  <si>
    <r>
      <t xml:space="preserve">A code </t>
    </r>
    <r>
      <rPr>
        <sz val="10"/>
        <rFont val="Calibri"/>
        <family val="2"/>
        <scheme val="minor"/>
      </rPr>
      <t>that indicates the type of expense for which funding award cannot be used.</t>
    </r>
  </si>
  <si>
    <r>
      <t xml:space="preserve">A description of </t>
    </r>
    <r>
      <rPr>
        <sz val="10"/>
        <rFont val="Calibri"/>
        <family val="2"/>
        <scheme val="minor"/>
      </rPr>
      <t>the restrictions on the use of federal assistance funds.</t>
    </r>
  </si>
  <si>
    <r>
      <rPr>
        <sz val="10"/>
        <rFont val="Calibri"/>
        <family val="2"/>
        <scheme val="minor"/>
      </rPr>
      <t>The name of the type of the restriction placed on the use of federal assistance funds.</t>
    </r>
  </si>
  <si>
    <t>Provides a commonly recognized business name relevant to the specific information collection. This is a modified form of the SDE label to put the SDE within the context of the specific information collection. In certain cases, when multiple rows' worth of SDEs are intended to be captured as a single item (such as a name/code pairing), the IC item may include more than one row of SDEs.</t>
  </si>
  <si>
    <t>Identifies which information collection items are required, optional, or conditionally required within the context of the specific information collection. N/A is used when an information collection item is auto-generated or auto-displayed.</t>
  </si>
  <si>
    <t>Provides instructions for capturing information for the specific information collection item. N/A is used when an information collection item is derived.</t>
  </si>
  <si>
    <t>Identifies the label(s) of the SDE(s) to which an information collection item maps. Where multiple SDEs are listed, the first one drives the SDE attributes in the rest of the row (definition, min length, etc.), with the other SDEs providing needed context due to our normalization approach (i.e., using multiple elements together to add context where needed, and in so doing reduce the need to create endless variants of the same SDE for each  context where it's used in the lifecycle). The  value of the other SDE(s) providing this context is featured in the in the 'SDE Business Logic column'.</t>
  </si>
  <si>
    <r>
      <t>Provide</t>
    </r>
    <r>
      <rPr>
        <sz val="10"/>
        <rFont val="Calibri"/>
        <family val="2"/>
        <scheme val="minor"/>
      </rPr>
      <t xml:space="preserve"> one (1) occurrence of the subset for the NOFO</t>
    </r>
  </si>
  <si>
    <r>
      <rPr>
        <sz val="10"/>
        <rFont val="Calibri"/>
        <family val="2"/>
        <scheme val="minor"/>
      </rPr>
      <t>Awarding Agency</t>
    </r>
  </si>
  <si>
    <r>
      <t xml:space="preserve">AwardingAgencyCode;
</t>
    </r>
    <r>
      <rPr>
        <sz val="10"/>
        <rFont val="Calibri"/>
        <family val="2"/>
        <scheme val="minor"/>
      </rPr>
      <t>InformationCollectionLevelType</t>
    </r>
  </si>
  <si>
    <r>
      <t xml:space="preserve">AwardingAgencyName;
</t>
    </r>
    <r>
      <rPr>
        <sz val="10"/>
        <rFont val="Calibri"/>
        <family val="2"/>
        <scheme val="minor"/>
      </rPr>
      <t>InformationCollectionLevelType</t>
    </r>
  </si>
  <si>
    <r>
      <rPr>
        <sz val="10"/>
        <rFont val="Calibri"/>
        <family val="2"/>
        <scheme val="minor"/>
      </rPr>
      <t>Awarding Agency Sub-Tier</t>
    </r>
  </si>
  <si>
    <r>
      <t xml:space="preserve">AwardingSubTierAgencyCode;
</t>
    </r>
    <r>
      <rPr>
        <sz val="10"/>
        <rFont val="Calibri"/>
        <family val="2"/>
        <scheme val="minor"/>
      </rPr>
      <t>InformationCollectionLevelType</t>
    </r>
  </si>
  <si>
    <r>
      <t xml:space="preserve">AwardingSubTierAgencyName;
</t>
    </r>
    <r>
      <rPr>
        <sz val="10"/>
        <rFont val="Calibri"/>
        <family val="2"/>
        <scheme val="minor"/>
      </rPr>
      <t>InformationCollectionLevelType</t>
    </r>
  </si>
  <si>
    <r>
      <rPr>
        <sz val="10"/>
        <rFont val="Calibri"/>
        <family val="2"/>
        <scheme val="minor"/>
      </rPr>
      <t>Awarding Agency Primary Office</t>
    </r>
  </si>
  <si>
    <r>
      <t xml:space="preserve">AwardingOfficeCode;
</t>
    </r>
    <r>
      <rPr>
        <sz val="10"/>
        <rFont val="Calibri"/>
        <family val="2"/>
        <scheme val="minor"/>
      </rPr>
      <t>InformationCollectionLevelType</t>
    </r>
  </si>
  <si>
    <r>
      <t xml:space="preserve">AwardingOfficeName;
</t>
    </r>
    <r>
      <rPr>
        <sz val="10"/>
        <rFont val="Calibri"/>
        <family val="2"/>
        <scheme val="minor"/>
      </rPr>
      <t>InformationCollectionLevelType</t>
    </r>
  </si>
  <si>
    <r>
      <t xml:space="preserve">Funding Opportunity </t>
    </r>
    <r>
      <rPr>
        <sz val="10"/>
        <rFont val="Calibri"/>
        <family val="2"/>
        <scheme val="minor"/>
      </rPr>
      <t>Publication Date</t>
    </r>
  </si>
  <si>
    <r>
      <t xml:space="preserve">Select one (1); limit options to FONs associated with the selected </t>
    </r>
    <r>
      <rPr>
        <sz val="10"/>
        <rFont val="Calibri"/>
        <family val="2"/>
        <scheme val="minor"/>
      </rPr>
      <t>Related Assistance Listing(s) [Data Source - HHS Grants.gov]</t>
    </r>
  </si>
  <si>
    <r>
      <t xml:space="preserve">Funding Opportunity Goal </t>
    </r>
    <r>
      <rPr>
        <sz val="10"/>
        <rFont val="Calibri"/>
        <family val="2"/>
        <scheme val="minor"/>
      </rPr>
      <t>Title</t>
    </r>
  </si>
  <si>
    <r>
      <t xml:space="preserve">AgencyGoalTitle;
</t>
    </r>
    <r>
      <rPr>
        <sz val="10"/>
        <rFont val="Calibri"/>
        <family val="2"/>
        <scheme val="minor"/>
      </rPr>
      <t>InformationCollectionLevelType</t>
    </r>
  </si>
  <si>
    <r>
      <t xml:space="preserve">AgencyGoalDescription;
</t>
    </r>
    <r>
      <rPr>
        <sz val="10"/>
        <rFont val="Calibri"/>
        <family val="2"/>
        <scheme val="minor"/>
      </rPr>
      <t>InformationCollectionLevelType</t>
    </r>
  </si>
  <si>
    <r>
      <t xml:space="preserve">Funding Opportunity Objective </t>
    </r>
    <r>
      <rPr>
        <sz val="10"/>
        <rFont val="Calibri"/>
        <family val="2"/>
        <scheme val="minor"/>
      </rPr>
      <t>Title</t>
    </r>
  </si>
  <si>
    <r>
      <t xml:space="preserve">Specify at least one (1) and up to </t>
    </r>
    <r>
      <rPr>
        <sz val="10"/>
        <rFont val="Calibri"/>
        <family val="2"/>
        <scheme val="minor"/>
      </rPr>
      <t>ten (10) for each Goal</t>
    </r>
  </si>
  <si>
    <r>
      <t xml:space="preserve">AgencyObjectiveTitle;
</t>
    </r>
    <r>
      <rPr>
        <sz val="10"/>
        <rFont val="Calibri"/>
        <family val="2"/>
        <scheme val="minor"/>
      </rPr>
      <t>InformationCollectionLevelType</t>
    </r>
  </si>
  <si>
    <r>
      <t xml:space="preserve">AgencyObjectiveDescription;
</t>
    </r>
    <r>
      <rPr>
        <sz val="10"/>
        <rFont val="Calibri"/>
        <family val="2"/>
        <scheme val="minor"/>
      </rPr>
      <t>InformationCollectionLevelType</t>
    </r>
  </si>
  <si>
    <r>
      <t xml:space="preserve">Funding Opportunity Performance Measure </t>
    </r>
    <r>
      <rPr>
        <sz val="10"/>
        <rFont val="Calibri"/>
        <family val="2"/>
        <scheme val="minor"/>
      </rPr>
      <t>Title</t>
    </r>
  </si>
  <si>
    <r>
      <t xml:space="preserve">AgencyPerformanceMeasureTitle;
</t>
    </r>
    <r>
      <rPr>
        <sz val="10"/>
        <rFont val="Calibri"/>
        <family val="2"/>
        <scheme val="minor"/>
      </rPr>
      <t>InformationCollectionLevelType</t>
    </r>
  </si>
  <si>
    <r>
      <t xml:space="preserve">AgencyPerformanceMeasureDescription;
</t>
    </r>
    <r>
      <rPr>
        <sz val="10"/>
        <rFont val="Calibri"/>
        <family val="2"/>
        <scheme val="minor"/>
      </rPr>
      <t>InformationCollectionLevelType</t>
    </r>
  </si>
  <si>
    <r>
      <t xml:space="preserve">AgencyPriorPerformanceMeasureValue;
</t>
    </r>
    <r>
      <rPr>
        <sz val="10"/>
        <rFont val="Calibri"/>
        <family val="2"/>
        <scheme val="minor"/>
      </rPr>
      <t>InformationCollectionLevelType</t>
    </r>
  </si>
  <si>
    <r>
      <t xml:space="preserve">AgencyTargetPerformanceMeasureValue;
</t>
    </r>
    <r>
      <rPr>
        <sz val="10"/>
        <rFont val="Calibri"/>
        <family val="2"/>
        <scheme val="minor"/>
      </rPr>
      <t>InformationCollectionLevelType</t>
    </r>
  </si>
  <si>
    <t>Conditional: Required if Funding Opportunity Executive Order Title is provided ; otherwise Unavailable</t>
  </si>
  <si>
    <t>Conditional: Required if the Assistance Type is Cooperative Agreement; otherwise Unavailable</t>
  </si>
  <si>
    <r>
      <t xml:space="preserve">Provide </t>
    </r>
    <r>
      <rPr>
        <sz val="10"/>
        <rFont val="Calibri"/>
        <family val="2"/>
        <scheme val="minor"/>
      </rPr>
      <t>at least one (1) occurrence of the subset for the NOFO</t>
    </r>
  </si>
  <si>
    <r>
      <t xml:space="preserve">Select one (1); limit options to the </t>
    </r>
    <r>
      <rPr>
        <sz val="10"/>
        <rFont val="Calibri"/>
        <family val="2"/>
        <scheme val="minor"/>
      </rPr>
      <t>Related Assistance Listing(s) identified as part of the NOFO</t>
    </r>
  </si>
  <si>
    <r>
      <t xml:space="preserve">Display based on selected </t>
    </r>
    <r>
      <rPr>
        <sz val="10"/>
        <rFont val="Calibri"/>
        <family val="2"/>
        <scheme val="minor"/>
      </rPr>
      <t>Related Assistance Listing Identifier</t>
    </r>
  </si>
  <si>
    <r>
      <t xml:space="preserve">Select as many Code/Name pairings as apply; </t>
    </r>
    <r>
      <rPr>
        <sz val="10"/>
        <rFont val="Calibri"/>
        <family val="2"/>
        <scheme val="minor"/>
      </rPr>
      <t>restrict available domain value options to Grant and Cooperative Agreement.</t>
    </r>
  </si>
  <si>
    <r>
      <t xml:space="preserve">AssistanceTypeCode;
</t>
    </r>
    <r>
      <rPr>
        <sz val="10"/>
        <rFont val="Calibri"/>
        <family val="2"/>
        <scheme val="minor"/>
      </rPr>
      <t>InformationCollectionLevelType</t>
    </r>
  </si>
  <si>
    <r>
      <t xml:space="preserve">AssistanceTypeName;
</t>
    </r>
    <r>
      <rPr>
        <sz val="10"/>
        <rFont val="Calibri"/>
        <family val="2"/>
      </rPr>
      <t>InformationCollectionLevelType</t>
    </r>
  </si>
  <si>
    <r>
      <t xml:space="preserve">Select as many Code/Name pairings as apply; limit options to the Basis for Award Amount Selection(s) identified in the </t>
    </r>
    <r>
      <rPr>
        <sz val="10"/>
        <rFont val="Calibri"/>
        <family val="2"/>
        <scheme val="minor"/>
      </rPr>
      <t>Related Assistance Listing [Data Source - GSA SAM Assistance Listing]</t>
    </r>
  </si>
  <si>
    <r>
      <t xml:space="preserve">AwardAmountBasisCode;
</t>
    </r>
    <r>
      <rPr>
        <sz val="10"/>
        <rFont val="Calibri"/>
        <family val="2"/>
        <scheme val="minor"/>
      </rPr>
      <t>InformationCollectionLevelType</t>
    </r>
  </si>
  <si>
    <r>
      <t xml:space="preserve">AwardAmountBasisName;
</t>
    </r>
    <r>
      <rPr>
        <sz val="10"/>
        <rFont val="Calibri"/>
        <family val="2"/>
        <scheme val="minor"/>
      </rPr>
      <t>InformationCollectionLevelType</t>
    </r>
  </si>
  <si>
    <r>
      <t xml:space="preserve">Select as many Code/Name pairings as apply; limit options to the Basis for Recipient Selection identified in the </t>
    </r>
    <r>
      <rPr>
        <sz val="10"/>
        <rFont val="Calibri"/>
        <family val="2"/>
        <scheme val="minor"/>
      </rPr>
      <t>Related Assistance Listing [Data Source - GSA SAM Assistance Listing]</t>
    </r>
  </si>
  <si>
    <r>
      <t xml:space="preserve">AwardRecipientBasisCode;
</t>
    </r>
    <r>
      <rPr>
        <sz val="10"/>
        <rFont val="Calibri"/>
        <family val="2"/>
        <scheme val="minor"/>
      </rPr>
      <t>InformationCollectionLevelType</t>
    </r>
  </si>
  <si>
    <r>
      <t xml:space="preserve">AwardRecipientBasisName;
</t>
    </r>
    <r>
      <rPr>
        <sz val="10"/>
        <rFont val="Calibri"/>
        <family val="2"/>
        <scheme val="minor"/>
      </rPr>
      <t>InformationCollectionLevelType</t>
    </r>
  </si>
  <si>
    <r>
      <t>Provide</t>
    </r>
    <r>
      <rPr>
        <sz val="10"/>
        <rFont val="Calibri"/>
        <family val="2"/>
        <scheme val="minor"/>
      </rPr>
      <t xml:space="preserve"> at least one (1)  occurrence of the subset for the NOFO</t>
    </r>
  </si>
  <si>
    <r>
      <t xml:space="preserve">Anticipated </t>
    </r>
    <r>
      <rPr>
        <sz val="10"/>
        <rFont val="Calibri"/>
        <family val="2"/>
        <scheme val="minor"/>
      </rPr>
      <t>Period of Performance</t>
    </r>
  </si>
  <si>
    <r>
      <t xml:space="preserve">Project Goal </t>
    </r>
    <r>
      <rPr>
        <sz val="10"/>
        <rFont val="Calibri"/>
        <family val="2"/>
        <scheme val="minor"/>
      </rPr>
      <t>Title</t>
    </r>
  </si>
  <si>
    <r>
      <t xml:space="preserve">Project Objective </t>
    </r>
    <r>
      <rPr>
        <sz val="10"/>
        <rFont val="Calibri"/>
        <family val="2"/>
        <scheme val="minor"/>
      </rPr>
      <t>Title</t>
    </r>
  </si>
  <si>
    <r>
      <t xml:space="preserve">Project Performance Measure </t>
    </r>
    <r>
      <rPr>
        <sz val="10"/>
        <rFont val="Calibri"/>
        <family val="2"/>
        <scheme val="minor"/>
      </rPr>
      <t>Title</t>
    </r>
  </si>
  <si>
    <r>
      <t xml:space="preserve">Select one (1) Code/Name pairing; limit options to the Assistance Type(s) identified in the </t>
    </r>
    <r>
      <rPr>
        <sz val="10"/>
        <rFont val="Calibri"/>
        <family val="2"/>
        <scheme val="minor"/>
      </rPr>
      <t>Related Assistance Listing [Data Source - GSA SAM Assistance Listing]</t>
    </r>
  </si>
  <si>
    <r>
      <t xml:space="preserve">Select one (1) Code/Name pairing; limit options to the Basis for Award Amount Selection(s) identified in the </t>
    </r>
    <r>
      <rPr>
        <sz val="10"/>
        <rFont val="Calibri"/>
        <family val="2"/>
        <scheme val="minor"/>
      </rPr>
      <t>Related Assistance Listing [Data Source - GSA SAM Assistance Listing]</t>
    </r>
  </si>
  <si>
    <r>
      <t xml:space="preserve">Select one (1) Code/Name pairing; limit options to the Basis for Recipient Selection identified in the </t>
    </r>
    <r>
      <rPr>
        <sz val="10"/>
        <rFont val="Calibri"/>
        <family val="2"/>
        <scheme val="minor"/>
      </rPr>
      <t>Related Assistance Listing [Data Source - GSA SAM Assistance Listing]</t>
    </r>
  </si>
  <si>
    <r>
      <t xml:space="preserve">Provide </t>
    </r>
    <r>
      <rPr>
        <sz val="10"/>
        <rFont val="Calibri"/>
        <family val="2"/>
        <scheme val="minor"/>
      </rPr>
      <t>at least one (1) occurrence of the subset for each Project</t>
    </r>
  </si>
  <si>
    <r>
      <t xml:space="preserve">ProgramActivityReportingKeyName;
</t>
    </r>
    <r>
      <rPr>
        <sz val="10"/>
        <rFont val="Calibri"/>
        <family val="2"/>
        <scheme val="minor"/>
      </rPr>
      <t>InformationCollectionLevelType</t>
    </r>
  </si>
  <si>
    <r>
      <t xml:space="preserve">ProgramActivityReportingKey;
</t>
    </r>
    <r>
      <rPr>
        <sz val="10"/>
        <rFont val="Calibri"/>
        <family val="2"/>
        <scheme val="minor"/>
      </rPr>
      <t>InformationCollectionLevelType</t>
    </r>
  </si>
  <si>
    <r>
      <t xml:space="preserve">TreasuryAccountSymbol;
</t>
    </r>
    <r>
      <rPr>
        <sz val="10"/>
        <rFont val="Calibri"/>
        <family val="2"/>
        <scheme val="minor"/>
      </rPr>
      <t>InformationCollectionLevelType</t>
    </r>
  </si>
  <si>
    <r>
      <t xml:space="preserve">TreasuryAccountSymbolName;
</t>
    </r>
    <r>
      <rPr>
        <sz val="10"/>
        <rFont val="Calibri"/>
        <family val="2"/>
        <scheme val="minor"/>
      </rPr>
      <t>InformationCollectionLevelType</t>
    </r>
  </si>
  <si>
    <r>
      <t xml:space="preserve">SubLevelPrefixCode;
</t>
    </r>
    <r>
      <rPr>
        <sz val="10"/>
        <rFont val="Calibri"/>
        <family val="2"/>
        <scheme val="minor"/>
      </rPr>
      <t>InformationCollectionLevelType</t>
    </r>
  </si>
  <si>
    <r>
      <t xml:space="preserve">AllocationTransferAgencyIdentifier;
</t>
    </r>
    <r>
      <rPr>
        <sz val="10"/>
        <rFont val="Calibri"/>
        <family val="2"/>
        <scheme val="minor"/>
      </rPr>
      <t>InformationCollectionLevelType</t>
    </r>
  </si>
  <si>
    <r>
      <t xml:space="preserve">AgencyIdentifier;
</t>
    </r>
    <r>
      <rPr>
        <sz val="10"/>
        <rFont val="Calibri"/>
        <family val="2"/>
        <scheme val="minor"/>
      </rPr>
      <t>InformationCollectionLevelType</t>
    </r>
  </si>
  <si>
    <r>
      <t xml:space="preserve">BeginningPeriodOfAvailability;
</t>
    </r>
    <r>
      <rPr>
        <sz val="10"/>
        <rFont val="Calibri"/>
        <family val="2"/>
        <scheme val="minor"/>
      </rPr>
      <t>InformationCollectionLevelType</t>
    </r>
  </si>
  <si>
    <r>
      <t xml:space="preserve">EndingPeriodOfAvailability;
</t>
    </r>
    <r>
      <rPr>
        <sz val="10"/>
        <rFont val="Calibri"/>
        <family val="2"/>
        <scheme val="minor"/>
      </rPr>
      <t>InformationCollectionLevelType</t>
    </r>
  </si>
  <si>
    <r>
      <t xml:space="preserve">AvailabilityTypeCode;
</t>
    </r>
    <r>
      <rPr>
        <sz val="10"/>
        <rFont val="Calibri"/>
        <family val="2"/>
        <scheme val="minor"/>
      </rPr>
      <t>InformationCollectionLevelType</t>
    </r>
  </si>
  <si>
    <r>
      <t xml:space="preserve">MainAccountCode;
</t>
    </r>
    <r>
      <rPr>
        <sz val="10"/>
        <rFont val="Calibri"/>
        <family val="2"/>
        <scheme val="minor"/>
      </rPr>
      <t>InformationCollectionLevelType</t>
    </r>
  </si>
  <si>
    <r>
      <t xml:space="preserve">SubAccountCode;
</t>
    </r>
    <r>
      <rPr>
        <sz val="10"/>
        <rFont val="Calibri"/>
        <family val="2"/>
        <scheme val="minor"/>
      </rPr>
      <t>InformationCollectionLevelType</t>
    </r>
  </si>
  <si>
    <r>
      <t xml:space="preserve">Select one (1) Code/Name pairing; limit options to the Eligible Applicant Types identified in the </t>
    </r>
    <r>
      <rPr>
        <sz val="10"/>
        <rFont val="Calibri"/>
        <family val="2"/>
        <scheme val="minor"/>
      </rPr>
      <t>Related Assistance Listing [Data Source - GSA SAM Assistance Listing] and provide access to associated definitions; allow for exceptions if the AL selection is "Determined at NOFO"</t>
    </r>
  </si>
  <si>
    <r>
      <t xml:space="preserve">EligibleApplicantEntityTypeCode;
</t>
    </r>
    <r>
      <rPr>
        <sz val="10"/>
        <rFont val="Calibri"/>
        <family val="2"/>
        <scheme val="minor"/>
      </rPr>
      <t>InformationCollectionLevelType</t>
    </r>
  </si>
  <si>
    <r>
      <t xml:space="preserve">EligibleApplicantEntityTypeName;
</t>
    </r>
    <r>
      <rPr>
        <sz val="10"/>
        <rFont val="Calibri"/>
        <family val="2"/>
        <scheme val="minor"/>
      </rPr>
      <t>InformationCollectionLevelType</t>
    </r>
  </si>
  <si>
    <r>
      <t xml:space="preserve">Select as many Code/Name pairings as apply; limit options to the Eligible Applicant Attributes identified in the  </t>
    </r>
    <r>
      <rPr>
        <sz val="10"/>
        <rFont val="Calibri"/>
        <family val="2"/>
        <scheme val="minor"/>
      </rPr>
      <t>Related Assistance Listing [Data Source - GSA SAM Assistance Listing] and provide access to associated definitions; allow for exceptions if the AL selection is "Determined at NOFO"</t>
    </r>
  </si>
  <si>
    <r>
      <t xml:space="preserve">EligibleApplicantEntityAttributeCode;
</t>
    </r>
    <r>
      <rPr>
        <sz val="10"/>
        <rFont val="Calibri"/>
        <family val="2"/>
        <scheme val="minor"/>
      </rPr>
      <t>InformationCollectionLevelType</t>
    </r>
  </si>
  <si>
    <r>
      <t xml:space="preserve">EligibleApplicantEntityAttributeName;
</t>
    </r>
    <r>
      <rPr>
        <sz val="10"/>
        <rFont val="Calibri"/>
        <family val="2"/>
        <scheme val="minor"/>
      </rPr>
      <t>InformationCollectionLevelType</t>
    </r>
  </si>
  <si>
    <r>
      <t xml:space="preserve">Conditional: Required if the </t>
    </r>
    <r>
      <rPr>
        <sz val="10"/>
        <rFont val="Calibri"/>
        <family val="2"/>
        <scheme val="minor"/>
      </rPr>
      <t>Applicant Type and/or Attribute is "Other"; otherwise Optional</t>
    </r>
  </si>
  <si>
    <r>
      <t xml:space="preserve">EligibleApplicantDescription;
</t>
    </r>
    <r>
      <rPr>
        <sz val="10"/>
        <rFont val="Calibri"/>
        <family val="2"/>
        <scheme val="minor"/>
      </rPr>
      <t>InformationCollectionLevelType</t>
    </r>
  </si>
  <si>
    <r>
      <t xml:space="preserve">Select one (1) Code/Name pairing; limit options to the Eligible Beneficiary Types identified in the </t>
    </r>
    <r>
      <rPr>
        <sz val="10"/>
        <rFont val="Calibri"/>
        <family val="2"/>
        <scheme val="minor"/>
      </rPr>
      <t>Related Assistance Listing [Data Source - GSA SAM Assistance Listing] and provide access to associated definitions;  allow for exceptions if the AL selection is "Determined at NOFO"</t>
    </r>
  </si>
  <si>
    <r>
      <t xml:space="preserve">EligibleBeneficiaryEntityTypeCode;
</t>
    </r>
    <r>
      <rPr>
        <sz val="10"/>
        <rFont val="Calibri"/>
        <family val="2"/>
        <scheme val="minor"/>
      </rPr>
      <t>InformationCollectionLevelType</t>
    </r>
  </si>
  <si>
    <r>
      <t xml:space="preserve">EligibleBeneficiaryEntityTypeName;
</t>
    </r>
    <r>
      <rPr>
        <sz val="10"/>
        <rFont val="Calibri"/>
        <family val="2"/>
        <scheme val="minor"/>
      </rPr>
      <t>InformationCollectionLevelType</t>
    </r>
  </si>
  <si>
    <r>
      <t xml:space="preserve">Select as many Code/Name pairings as apply; limit options to the Eligible Beneficiary Attributes identified in the </t>
    </r>
    <r>
      <rPr>
        <sz val="10"/>
        <rFont val="Calibri"/>
        <family val="2"/>
        <scheme val="minor"/>
      </rPr>
      <t>Related Assistance Listing [Data Source - GSA SAM Assistance Listing] and provide access to associated definitions; allow for exceptions if the AL selection is "Determined at NOFO"</t>
    </r>
  </si>
  <si>
    <r>
      <t xml:space="preserve">EligibleBeneficiaryEntityAttributeCode;
</t>
    </r>
    <r>
      <rPr>
        <sz val="10"/>
        <rFont val="Calibri"/>
        <family val="2"/>
        <scheme val="minor"/>
      </rPr>
      <t>InformationCollectionLevelType</t>
    </r>
  </si>
  <si>
    <r>
      <t xml:space="preserve">EligibleBeneficiaryEntityAttributeName;
</t>
    </r>
    <r>
      <rPr>
        <sz val="10"/>
        <rFont val="Calibri"/>
        <family val="2"/>
        <scheme val="minor"/>
      </rPr>
      <t>InformationCollectionLevelType</t>
    </r>
  </si>
  <si>
    <r>
      <t xml:space="preserve">Conditional: Required if the </t>
    </r>
    <r>
      <rPr>
        <sz val="10"/>
        <rFont val="Calibri"/>
        <family val="2"/>
        <scheme val="minor"/>
      </rPr>
      <t>Beneficiary Type and/or Attribute is "Other"; otherwise Optional</t>
    </r>
  </si>
  <si>
    <r>
      <t xml:space="preserve">EligibleBeneficiaryDescription;
</t>
    </r>
    <r>
      <rPr>
        <sz val="10"/>
        <rFont val="Calibri"/>
        <family val="2"/>
        <scheme val="minor"/>
      </rPr>
      <t>InformationCollectionLevelType</t>
    </r>
  </si>
  <si>
    <r>
      <t xml:space="preserve">Provide </t>
    </r>
    <r>
      <rPr>
        <sz val="10"/>
        <rFont val="Calibri"/>
        <family val="2"/>
        <scheme val="minor"/>
      </rPr>
      <t>up to three (3) occurrences of the subset for each Project</t>
    </r>
  </si>
  <si>
    <r>
      <t xml:space="preserve">Formula, </t>
    </r>
    <r>
      <rPr>
        <sz val="10"/>
        <rFont val="Calibri"/>
        <family val="2"/>
        <scheme val="minor"/>
      </rPr>
      <t>Cost Sharing, and/or MOE Requirement Type</t>
    </r>
  </si>
  <si>
    <r>
      <t xml:space="preserve">Select one (1); limit options to the requirement types identified in the </t>
    </r>
    <r>
      <rPr>
        <sz val="10"/>
        <rFont val="Calibri"/>
        <family val="2"/>
        <scheme val="minor"/>
      </rPr>
      <t>Related Assistance Listing [Data Source - GSA SAM Assistance Listing]</t>
    </r>
  </si>
  <si>
    <r>
      <t xml:space="preserve">AgencyFormulaCostSharingMOERequirementCode;
</t>
    </r>
    <r>
      <rPr>
        <sz val="10"/>
        <rFont val="Calibri"/>
        <family val="2"/>
        <scheme val="minor"/>
      </rPr>
      <t>InformationCollectionLevelType</t>
    </r>
  </si>
  <si>
    <r>
      <t xml:space="preserve">Select one (1); limit options to the </t>
    </r>
    <r>
      <rPr>
        <sz val="10"/>
        <rFont val="Calibri"/>
        <family val="2"/>
        <scheme val="minor"/>
      </rPr>
      <t>Cost Sharing Type(s) identified in the Related Assistance Listing [Data Source - GSA SAM Assistance Listing]</t>
    </r>
  </si>
  <si>
    <r>
      <t xml:space="preserve">AgencyCostSharingCode;
</t>
    </r>
    <r>
      <rPr>
        <sz val="10"/>
        <rFont val="Calibri"/>
        <family val="2"/>
      </rPr>
      <t>InformationCollectionLevelType</t>
    </r>
  </si>
  <si>
    <r>
      <t xml:space="preserve">AgencyMatchingRequirementPercentage;
</t>
    </r>
    <r>
      <rPr>
        <sz val="10"/>
        <rFont val="Calibri"/>
        <family val="2"/>
        <scheme val="minor"/>
      </rPr>
      <t>InformationCollectionLevelType</t>
    </r>
  </si>
  <si>
    <r>
      <t xml:space="preserve">AgencyCostSharingDescription;
</t>
    </r>
    <r>
      <rPr>
        <sz val="10"/>
        <rFont val="Calibri"/>
        <family val="2"/>
        <scheme val="minor"/>
      </rPr>
      <t>InformationCollectionLevelType</t>
    </r>
  </si>
  <si>
    <r>
      <t xml:space="preserve">AgencyMOERequirementDescription;
</t>
    </r>
    <r>
      <rPr>
        <sz val="10"/>
        <rFont val="Calibri"/>
        <family val="2"/>
        <scheme val="minor"/>
      </rPr>
      <t>InformationCollectionLevelType</t>
    </r>
  </si>
  <si>
    <r>
      <t>Select as many Code/Name pairings as apply; limit options to the Use(s) of Assistance identified in the</t>
    </r>
    <r>
      <rPr>
        <sz val="10"/>
        <rFont val="Calibri"/>
        <family val="2"/>
        <scheme val="minor"/>
      </rPr>
      <t xml:space="preserve"> Related Assistance Listing [Data Source - GSA SAM Assistance Listing]</t>
    </r>
  </si>
  <si>
    <r>
      <t xml:space="preserve">UseOfAssistanceCode;
</t>
    </r>
    <r>
      <rPr>
        <sz val="10"/>
        <rFont val="Calibri"/>
        <family val="2"/>
        <scheme val="minor"/>
      </rPr>
      <t>InformationCollectionLevelType</t>
    </r>
  </si>
  <si>
    <r>
      <t xml:space="preserve">UseOfAssistanceName;
</t>
    </r>
    <r>
      <rPr>
        <sz val="10"/>
        <rFont val="Calibri"/>
        <family val="2"/>
        <scheme val="minor"/>
      </rPr>
      <t>InformationCollectionLevelType</t>
    </r>
  </si>
  <si>
    <r>
      <t xml:space="preserve">Conditional: Required if the Assistance Use is "Other"; otherwise </t>
    </r>
    <r>
      <rPr>
        <sz val="10"/>
        <rFont val="Calibri"/>
        <family val="2"/>
        <scheme val="minor"/>
      </rPr>
      <t>Optional</t>
    </r>
  </si>
  <si>
    <r>
      <t xml:space="preserve">UseOfAssistanceDescription;
</t>
    </r>
    <r>
      <rPr>
        <sz val="10"/>
        <rFont val="Calibri"/>
        <family val="2"/>
        <scheme val="minor"/>
      </rPr>
      <t>InformationCollectionLevelType</t>
    </r>
  </si>
  <si>
    <r>
      <t xml:space="preserve">Select as many Code/Name pairings as apply; limit options to the Use Restrictions identified in the </t>
    </r>
    <r>
      <rPr>
        <sz val="10"/>
        <rFont val="Calibri"/>
        <family val="2"/>
        <scheme val="minor"/>
      </rPr>
      <t>Related Assistance Listing [Data Source - GSA SAM Assistance Listing]</t>
    </r>
  </si>
  <si>
    <r>
      <t xml:space="preserve">UseRestrictionCode;
</t>
    </r>
    <r>
      <rPr>
        <sz val="10"/>
        <rFont val="Calibri"/>
        <family val="2"/>
        <scheme val="minor"/>
      </rPr>
      <t>InformationCollectionLevelType</t>
    </r>
  </si>
  <si>
    <r>
      <t xml:space="preserve">UseRestrictionName;
</t>
    </r>
    <r>
      <rPr>
        <sz val="10"/>
        <rFont val="Calibri"/>
        <family val="2"/>
        <scheme val="minor"/>
      </rPr>
      <t>InformationCollectionLevelType</t>
    </r>
  </si>
  <si>
    <r>
      <t xml:space="preserve">Conditional: Required if the Assistance Restriction is "Other"; otherwise </t>
    </r>
    <r>
      <rPr>
        <sz val="10"/>
        <rFont val="Calibri"/>
        <family val="2"/>
        <scheme val="minor"/>
      </rPr>
      <t>Optional</t>
    </r>
  </si>
  <si>
    <r>
      <t xml:space="preserve">UseRestrictionDescription;
</t>
    </r>
    <r>
      <rPr>
        <sz val="10"/>
        <rFont val="Calibri"/>
        <family val="2"/>
        <scheme val="minor"/>
      </rPr>
      <t>InformationCollectionLevelType</t>
    </r>
  </si>
  <si>
    <t>Conditional: Required if the Application Component is Other; otherwise Unavailable</t>
  </si>
  <si>
    <t>Conditional: Required if the Component Format Type is "Other"; otherwise Unavailable</t>
  </si>
  <si>
    <r>
      <rPr>
        <sz val="10"/>
        <rFont val="Calibri"/>
        <family val="2"/>
        <scheme val="minor"/>
      </rPr>
      <t>Submissions - Application Submission</t>
    </r>
  </si>
  <si>
    <t>Conditional: Required if "Other" is selected as an Application Submission Method; otherwise Unavailable</t>
  </si>
  <si>
    <t>Conditional: Required if "Email" is selected as an Application Submission Method; otherwise Unavailable</t>
  </si>
  <si>
    <r>
      <rPr>
        <sz val="10"/>
        <rFont val="Calibri"/>
        <family val="2"/>
        <scheme val="minor"/>
      </rPr>
      <t>Submissions - Other Submissions</t>
    </r>
  </si>
  <si>
    <t>Conditional: Required if the Notice of Intent is Required or Optional (4.02.01 = R or O)</t>
  </si>
  <si>
    <t>Conditional: Required if the Notice of Intent Submission Method is Email (4.02.02 = E); otherwise Unavailable</t>
  </si>
  <si>
    <t>Conditional: Required if the Notice of Intent Submission Method is Other (4.02.02 = O); otherwise Unavailable</t>
  </si>
  <si>
    <t>Conditional: Required if Intergovernmental Review is Required (4.02.06 = Y); otherwise Unavailable</t>
  </si>
  <si>
    <t>Conditional: Required if Paper Submissions are Accepted (4.02.08 = Y); otherwise Unavailable</t>
  </si>
  <si>
    <t>Conditional: Required if Paper Submission Exemptions are Required (4.02.09 = Y); otherwise Unavailable</t>
  </si>
  <si>
    <t>Conditional: Optional if Paper Submissions are Accepted (4.02.08 = Y); otherwise Unavailable</t>
  </si>
  <si>
    <r>
      <t xml:space="preserve">AwardingSubTierAgencyName;
</t>
    </r>
    <r>
      <rPr>
        <sz val="10"/>
        <rFont val="Calibri"/>
        <family val="2"/>
      </rPr>
      <t>AgencyAddressType</t>
    </r>
  </si>
  <si>
    <r>
      <t xml:space="preserve">AwardingOfficeName;
</t>
    </r>
    <r>
      <rPr>
        <sz val="10"/>
        <rFont val="Calibri"/>
        <family val="2"/>
      </rPr>
      <t>AgencyAddressType</t>
    </r>
  </si>
  <si>
    <r>
      <t>AgencyAddressLine1</t>
    </r>
    <r>
      <rPr>
        <sz val="10"/>
        <rFont val="Calibri"/>
        <family val="2"/>
        <scheme val="minor"/>
      </rPr>
      <t>;
AgencyAddressType</t>
    </r>
  </si>
  <si>
    <r>
      <t>AgencyAddressLine2</t>
    </r>
    <r>
      <rPr>
        <sz val="10"/>
        <rFont val="Calibri"/>
        <family val="2"/>
        <scheme val="minor"/>
      </rPr>
      <t>;
AgencyAddressType</t>
    </r>
  </si>
  <si>
    <r>
      <t>AgencyCountryName</t>
    </r>
    <r>
      <rPr>
        <sz val="10"/>
        <rFont val="Calibri"/>
        <family val="2"/>
        <scheme val="minor"/>
      </rPr>
      <t>;
AgencyAddressType</t>
    </r>
  </si>
  <si>
    <r>
      <t>AgencyCountryCode</t>
    </r>
    <r>
      <rPr>
        <sz val="10"/>
        <rFont val="Calibri"/>
        <family val="2"/>
        <scheme val="minor"/>
      </rPr>
      <t>;
AgencyAddressType</t>
    </r>
  </si>
  <si>
    <r>
      <t>AgencyCityName</t>
    </r>
    <r>
      <rPr>
        <sz val="10"/>
        <rFont val="Calibri"/>
        <family val="2"/>
        <scheme val="minor"/>
      </rPr>
      <t>;
AgencyAddressType</t>
    </r>
  </si>
  <si>
    <r>
      <t xml:space="preserve">AgencyCityCode;
</t>
    </r>
    <r>
      <rPr>
        <sz val="10"/>
        <rFont val="Calibri"/>
        <family val="2"/>
        <scheme val="minor"/>
      </rPr>
      <t>AgencyAddressType</t>
    </r>
  </si>
  <si>
    <r>
      <t>AgencyStateOrTerritoryName</t>
    </r>
    <r>
      <rPr>
        <sz val="10"/>
        <rFont val="Calibri"/>
        <family val="2"/>
        <scheme val="minor"/>
      </rPr>
      <t>;
AgencyAddressType</t>
    </r>
  </si>
  <si>
    <r>
      <t>AgencyStateOrTerritoryCode</t>
    </r>
    <r>
      <rPr>
        <sz val="10"/>
        <rFont val="Calibri"/>
        <family val="2"/>
        <scheme val="minor"/>
      </rPr>
      <t>;
AgencyAddressType</t>
    </r>
  </si>
  <si>
    <r>
      <t>AgencyZipCode</t>
    </r>
    <r>
      <rPr>
        <sz val="10"/>
        <rFont val="Calibri"/>
        <family val="2"/>
        <scheme val="minor"/>
      </rPr>
      <t>;
AgencyAddressType</t>
    </r>
  </si>
  <si>
    <r>
      <t>AgencyZip+4Code</t>
    </r>
    <r>
      <rPr>
        <sz val="10"/>
        <rFont val="Calibri"/>
        <family val="2"/>
        <scheme val="minor"/>
      </rPr>
      <t>;
AgencyAddressType</t>
    </r>
  </si>
  <si>
    <t>Conditional: Required if the Application Review Type is "Other Review" (FundingOpportunityProjectReviewTypeCode = O); otherwise Unavailable</t>
  </si>
  <si>
    <t>Conditional: Required if Application Criterion Percentage and Application Criterion Non-Numerical are not provided; otherwise Optional</t>
  </si>
  <si>
    <t>Conditional: Required if Application Criterion Max Points and Application Criterion Non-Numerical are not provided; otherwise Optional</t>
  </si>
  <si>
    <t>Conditional: Required if Application Criterion Max Points and Application Criterion Percentage are not provided; otherwise Optional</t>
  </si>
  <si>
    <r>
      <t xml:space="preserve">Grant Policy Requirement </t>
    </r>
    <r>
      <rPr>
        <sz val="10"/>
        <rFont val="Calibri"/>
        <family val="2"/>
        <scheme val="minor"/>
      </rPr>
      <t>Title</t>
    </r>
  </si>
  <si>
    <r>
      <t xml:space="preserve">Select one (1); limit options to the Payment Disbursement Method(s) identified in the </t>
    </r>
    <r>
      <rPr>
        <sz val="10"/>
        <rFont val="Calibri"/>
        <family val="2"/>
        <scheme val="minor"/>
      </rPr>
      <t>Related Assistance Listing(s) [Data Source - GSA SAM Assistance Listing]</t>
    </r>
  </si>
  <si>
    <r>
      <t xml:space="preserve">Select one (1); limit options to the Payment Disbursement Frequency(s) identified  in the </t>
    </r>
    <r>
      <rPr>
        <sz val="10"/>
        <rFont val="Calibri"/>
        <family val="2"/>
        <scheme val="minor"/>
      </rPr>
      <t>Related Assistance Listing(s) [Data Source - GSA SAM Assistance Listing]</t>
    </r>
  </si>
  <si>
    <t>Conditional: Required if Payment Frequency is "Other" (6.03.02 = O); otherwise Unavailable</t>
  </si>
  <si>
    <r>
      <t xml:space="preserve">Select one (1); limit options to the Financial Report Frequencies identified in the Related </t>
    </r>
    <r>
      <rPr>
        <sz val="10"/>
        <rFont val="Calibri"/>
        <family val="2"/>
        <scheme val="minor"/>
      </rPr>
      <t>Assistance Listing(s) [Data Source - GSA SAM Assistance Listing)</t>
    </r>
  </si>
  <si>
    <r>
      <t xml:space="preserve">FinancialAssistanceReportFrequencyCode;
</t>
    </r>
    <r>
      <rPr>
        <sz val="10"/>
        <rFont val="Calibri"/>
        <family val="2"/>
      </rPr>
      <t>FinancialAssistanceReportType;
InformationCollectionLevelType</t>
    </r>
  </si>
  <si>
    <r>
      <t xml:space="preserve">FinancialAssistanceReportDescription;
</t>
    </r>
    <r>
      <rPr>
        <sz val="10"/>
        <rFont val="Calibri"/>
        <family val="2"/>
      </rPr>
      <t>FinancialAssistanceReportType;
InformationCollectionLevelType</t>
    </r>
  </si>
  <si>
    <r>
      <t xml:space="preserve">Select </t>
    </r>
    <r>
      <rPr>
        <sz val="10"/>
        <rFont val="Calibri"/>
        <family val="2"/>
        <scheme val="minor"/>
      </rPr>
      <t>as many as apply</t>
    </r>
  </si>
  <si>
    <r>
      <t xml:space="preserve">FinancialAssistanceReportSubmissionTypeCode;
</t>
    </r>
    <r>
      <rPr>
        <sz val="10"/>
        <rFont val="Calibri"/>
        <family val="2"/>
      </rPr>
      <t>FinancialAssistanceReportType;
InformationCollectionLevelType</t>
    </r>
  </si>
  <si>
    <r>
      <t xml:space="preserve">FinancialAssistanceReportSubmissionTitle;
</t>
    </r>
    <r>
      <rPr>
        <sz val="10"/>
        <rFont val="Calibri"/>
        <family val="2"/>
        <scheme val="minor"/>
      </rPr>
      <t>FinancialAssistanceReportType</t>
    </r>
  </si>
  <si>
    <r>
      <t xml:space="preserve">FinancialAssistanceReportSubmissionInstruction;
</t>
    </r>
    <r>
      <rPr>
        <sz val="10"/>
        <rFont val="Calibri"/>
        <family val="2"/>
      </rPr>
      <t>FinancialAssistanceReportType;
InformationCollectionLevelType</t>
    </r>
  </si>
  <si>
    <r>
      <t xml:space="preserve">Select one (1); limit options to the Progress/Performance Report Frequencies identified in the Related </t>
    </r>
    <r>
      <rPr>
        <sz val="10"/>
        <rFont val="Calibri"/>
        <family val="2"/>
        <scheme val="minor"/>
      </rPr>
      <t>Assistance Listing(s) [Data Source - GSA SAM Assistance Listing)</t>
    </r>
  </si>
  <si>
    <r>
      <t xml:space="preserve">FinancialAssistanceReportSubmissionTypeCode;
</t>
    </r>
    <r>
      <rPr>
        <sz val="10"/>
        <rFont val="Calibri"/>
        <family val="2"/>
        <scheme val="minor"/>
      </rPr>
      <t>FinancialAssistanceReportType;
InformationCollectionLevelType</t>
    </r>
  </si>
  <si>
    <r>
      <t xml:space="preserve">FinancialAssistanceReportDescription;
</t>
    </r>
    <r>
      <rPr>
        <sz val="10"/>
        <rFont val="Calibri"/>
        <family val="2"/>
      </rPr>
      <t>FinancialAssistanceReportType</t>
    </r>
  </si>
  <si>
    <r>
      <t xml:space="preserve">FinancialAssistanceReportSubmissionTypeCode;
</t>
    </r>
    <r>
      <rPr>
        <sz val="10"/>
        <rFont val="Calibri"/>
        <family val="2"/>
      </rPr>
      <t>FinancialAssistanceReportType</t>
    </r>
  </si>
  <si>
    <r>
      <t xml:space="preserve">FinancialAssistanceReportSubmissionInstruction;
</t>
    </r>
    <r>
      <rPr>
        <sz val="10"/>
        <rFont val="Calibri"/>
        <family val="2"/>
      </rPr>
      <t>FinancialAssistanceReportType</t>
    </r>
  </si>
  <si>
    <r>
      <t xml:space="preserve">FinancialAssistanceReportFrequencyCode;
</t>
    </r>
    <r>
      <rPr>
        <sz val="10"/>
        <rFont val="Calibri"/>
        <family val="2"/>
      </rPr>
      <t>FinancialAssistanceReportType</t>
    </r>
  </si>
  <si>
    <r>
      <t xml:space="preserve">FinancialAssistanceReportName;
</t>
    </r>
    <r>
      <rPr>
        <sz val="10"/>
        <rFont val="Calibri"/>
        <family val="2"/>
      </rPr>
      <t>FinancialAssistanceReportTypeCode</t>
    </r>
  </si>
  <si>
    <r>
      <t xml:space="preserve">FinancialAssistanceReportSubmissionTypeCode;
</t>
    </r>
    <r>
      <rPr>
        <sz val="10"/>
        <rFont val="Calibri"/>
        <family val="2"/>
        <scheme val="minor"/>
      </rPr>
      <t>FinancialAssistanceReportType</t>
    </r>
  </si>
  <si>
    <r>
      <t xml:space="preserve">Provide </t>
    </r>
    <r>
      <rPr>
        <sz val="10"/>
        <rFont val="Calibri"/>
        <family val="2"/>
        <scheme val="minor"/>
      </rPr>
      <t>at least one (1) and up to twenty (20) occurrences of the subset for each Project</t>
    </r>
  </si>
  <si>
    <r>
      <t>POC Title</t>
    </r>
    <r>
      <rPr>
        <sz val="10"/>
        <rFont val="Calibri"/>
        <family val="2"/>
        <scheme val="minor"/>
      </rPr>
      <t>/Office/Center</t>
    </r>
  </si>
  <si>
    <t>Discretionary and Competitive Recipient Selection Award</t>
  </si>
  <si>
    <r>
      <t>An award where the Federal agency exercises discretion in selecting the recipient (in keeping with specific statutory authority that enables the agency to exercise judgment (discretion) in a particular selection context) and employs competitive procedures in making that selection (i.e., basing the selection on an objective evaluation of proposals by independent reviewers in accordance with written criteria set forth by the awarding agency).</t>
    </r>
    <r>
      <rPr>
        <b/>
        <sz val="11"/>
        <rFont val="Calibri"/>
        <family val="2"/>
      </rPr>
      <t xml:space="preserve">
(Source: adapted from 2 CFR 200.1, definition of 'discretionary award' and 2 CFR 415.1(a)(2))</t>
    </r>
  </si>
  <si>
    <t>Discretionary and Non-Competitive Recipient Selection Award</t>
  </si>
  <si>
    <r>
      <t>An award where the Federal agency exercises discretion in selecting the recipient (in keeping with specific statutory authority that enables the agency to exercise judgment (discretion) in a particular selection context) and employs non-competitive procedures in making that selection (i.e., not basing the selection on an objective evaluation of proposals by independent reviewers in accordance with written criteria set forth by the awarding agency).</t>
    </r>
    <r>
      <rPr>
        <b/>
        <sz val="11"/>
        <rFont val="Calibri"/>
        <family val="2"/>
      </rPr>
      <t xml:space="preserve">
(Source: adapted from 2 CFR 200.1, definition of 'discretionary award' and 2 CFR 415.1(a)(2))</t>
    </r>
  </si>
  <si>
    <t>Non-Discretionary and Competitive Recipient Selection Award</t>
  </si>
  <si>
    <r>
      <t>An award where the Federal agency does not exercise discretion in selecting the recipient (in accordance with statutory, eligibility and compliance requirements, such that in keeping with specific statutory authority the agency has no ability to exercise judgement (discretion)) and employs competitive procedures in making that selection (i.e., basing the selection on an objective evaluation of proposals by independent reviewers in accordance with written criteria set forth by the awarding agency).</t>
    </r>
    <r>
      <rPr>
        <b/>
        <sz val="11"/>
        <rFont val="Calibri"/>
        <family val="2"/>
      </rPr>
      <t xml:space="preserve">
(Source: adapted from 2 CFR 200.1, definition of 'non-discretionary award' and 2 CFR 415.1(a)(2))"</t>
    </r>
  </si>
  <si>
    <t>Non Discretionary and Non-Competitive Recipient Selection Award</t>
  </si>
  <si>
    <r>
      <t>An award where the Federal agency does not exercise discretion in selecting the recipient (in accordance with statutory, eligibility and compliance requirements, such that in keeping with specific statutory authority the agency has no ability to exercise judgement (discretion)) and employs non-competitive procedures in making that selection (i.e., not basing the selection on an objective evaluation of proposals by independent reviewers in accordance with written criteria set forth by the awarding agency).</t>
    </r>
    <r>
      <rPr>
        <b/>
        <sz val="11"/>
        <rFont val="Calibri"/>
        <family val="2"/>
      </rPr>
      <t xml:space="preserve">
(Source: adapted from 2 CFR 200.1, definition of 'non-discretionary award' and 2 CFR 415.1(a)(2))</t>
    </r>
  </si>
  <si>
    <t>This indicates that use of assistance is not restricted to any specific item from the picklist. Use of Assistance may still be subject to additional restrictions detailed in the "Use of Assistance Description" section of the NOFO or AL. Note: this domain value still aligns with all uses and restrictions documented in 2 CFR 200.</t>
  </si>
  <si>
    <r>
      <t xml:space="preserve">Select one (1) </t>
    </r>
    <r>
      <rPr>
        <sz val="10"/>
        <rFont val="Calibri"/>
        <family val="2"/>
        <scheme val="minor"/>
      </rPr>
      <t xml:space="preserve">Code/Name pairing  </t>
    </r>
  </si>
  <si>
    <r>
      <t xml:space="preserve">Select one (1) </t>
    </r>
    <r>
      <rPr>
        <sz val="10"/>
        <rFont val="Calibri"/>
        <family val="2"/>
        <scheme val="minor"/>
      </rPr>
      <t>Code/Name pairing</t>
    </r>
  </si>
  <si>
    <r>
      <t xml:space="preserve">AssistanceListingTitle;
</t>
    </r>
    <r>
      <rPr>
        <sz val="10"/>
        <rFont val="Calibri"/>
        <family val="2"/>
        <scheme val="minor"/>
      </rPr>
      <t>InformationCollectionLevelType</t>
    </r>
  </si>
  <si>
    <t xml:space="preserve">Provide up to twenty (20) occurrences of the subset;
List all related Assistance Listings, including in particular those that are a result of actions the Agency took to split or merge listings to achieve one-to-one program alignment. </t>
  </si>
  <si>
    <t>Header Information - Related Program(s) (Assistance Listing(s))</t>
  </si>
  <si>
    <r>
      <t xml:space="preserve">Provide based on the </t>
    </r>
    <r>
      <rPr>
        <sz val="10"/>
        <rFont val="Calibri"/>
        <family val="2"/>
        <scheme val="minor"/>
      </rPr>
      <t>Related Assistance Listing Identifier [Data Source - GSA SAM Assistance Listing]</t>
    </r>
  </si>
  <si>
    <t>Overview - Program (Assistance Listing) Goals, Objectives, and Measures</t>
  </si>
  <si>
    <r>
      <t xml:space="preserve">AgencyPerformanceMeasureStartPeriod;
</t>
    </r>
    <r>
      <rPr>
        <sz val="10"/>
        <rFont val="Calibri"/>
        <family val="2"/>
        <scheme val="minor"/>
      </rPr>
      <t>InformationCollectionLevelType</t>
    </r>
  </si>
  <si>
    <r>
      <t xml:space="preserve">AgencyPerformanceMeasureEndPeriod;
</t>
    </r>
    <r>
      <rPr>
        <sz val="10"/>
        <rFont val="Calibri"/>
        <family val="2"/>
        <scheme val="minor"/>
      </rPr>
      <t>InformationCollectionLevelType</t>
    </r>
  </si>
  <si>
    <r>
      <t xml:space="preserve">Program Performance Measure Value - Current Period </t>
    </r>
    <r>
      <rPr>
        <sz val="10"/>
        <rFont val="Calibri"/>
        <family val="2"/>
        <scheme val="minor"/>
      </rPr>
      <t>Target</t>
    </r>
  </si>
  <si>
    <r>
      <t xml:space="preserve">For current Government fiscal year - Conditional: Required if award applications are required </t>
    </r>
    <r>
      <rPr>
        <sz val="10"/>
        <rFont val="Calibri"/>
        <family val="2"/>
        <scheme val="minor"/>
      </rPr>
      <t>(4.02.04 = Y); otherwise unavailable
For recently completed and prior Government fiscal year - Conditional: Required if award applications are required (4.02.04 = Y), and if the program obligated funds in the Government fiscal year; otherwise unavailable</t>
    </r>
  </si>
  <si>
    <r>
      <t xml:space="preserve">For current Government fiscal year - Conditional: Required for Financial Assistance Types; </t>
    </r>
    <r>
      <rPr>
        <sz val="10"/>
        <rFont val="Calibri"/>
        <family val="2"/>
        <scheme val="minor"/>
      </rPr>
      <t xml:space="preserve"> not available for Non-Financial Assistance Types
For recently completed and prior Government fiscal year - Conditional: Required for Financial Assistance Types if program obligated funds in the Government fiscal year;  not available for Non-Financial Assistance Types</t>
    </r>
  </si>
  <si>
    <r>
      <t xml:space="preserve">Conditional: Required if the application submission system is identified </t>
    </r>
    <r>
      <rPr>
        <sz val="10"/>
        <rFont val="Calibri"/>
        <family val="2"/>
        <scheme val="minor"/>
      </rPr>
      <t>in 7.04.05; otherwise unavailable</t>
    </r>
  </si>
  <si>
    <r>
      <t xml:space="preserve">FinancialAssistanceSystemTypeCode;
</t>
    </r>
    <r>
      <rPr>
        <sz val="10"/>
        <rFont val="Calibri"/>
        <family val="2"/>
        <scheme val="minor"/>
      </rPr>
      <t>FinancialAssistanceSystemLifecycleActivity</t>
    </r>
  </si>
  <si>
    <r>
      <t xml:space="preserve">Conditional: Required if applications are required </t>
    </r>
    <r>
      <rPr>
        <sz val="10"/>
        <rFont val="Calibri"/>
        <family val="2"/>
        <scheme val="minor"/>
      </rPr>
      <t>(4.02.04 = Y), otherwise unavailable</t>
    </r>
  </si>
  <si>
    <r>
      <t xml:space="preserve">Conditional: Required if applications are required </t>
    </r>
    <r>
      <rPr>
        <sz val="10"/>
        <rFont val="Calibri"/>
        <family val="2"/>
        <scheme val="minor"/>
      </rPr>
      <t>(4.02.04 = Y),  and submitted by email (7.04.03 = E); otherwise unavailable</t>
    </r>
  </si>
  <si>
    <r>
      <t xml:space="preserve">FinancialAssistanceSystemName;
</t>
    </r>
    <r>
      <rPr>
        <sz val="10"/>
        <rFont val="Calibri"/>
        <family val="2"/>
        <scheme val="minor"/>
      </rPr>
      <t>FinancialAssistanceSystemLifecycleActivity</t>
    </r>
  </si>
  <si>
    <r>
      <t xml:space="preserve">FinancialAssistanceSystemURL;
</t>
    </r>
    <r>
      <rPr>
        <sz val="10"/>
        <rFont val="Calibri"/>
        <family val="2"/>
        <scheme val="minor"/>
      </rPr>
      <t>FinancialAssistanceSystemLifecycleActivity</t>
    </r>
  </si>
  <si>
    <r>
      <t xml:space="preserve">FinancialAssistanceSystemIdentifier;
</t>
    </r>
    <r>
      <rPr>
        <sz val="10"/>
        <rFont val="Calibri"/>
        <family val="2"/>
        <scheme val="minor"/>
      </rPr>
      <t>FinancialAssistanceSystemLifecycleActivity</t>
    </r>
  </si>
  <si>
    <r>
      <t xml:space="preserve">Conditional: Required if award management system is identified </t>
    </r>
    <r>
      <rPr>
        <sz val="10"/>
        <rFont val="Calibri"/>
        <family val="2"/>
        <scheme val="minor"/>
      </rPr>
      <t>in 7.07.02; otherwise unavailable</t>
    </r>
  </si>
  <si>
    <r>
      <t xml:space="preserve">Conditional: Required if subawards are allowed or required </t>
    </r>
    <r>
      <rPr>
        <sz val="10"/>
        <rFont val="Calibri"/>
        <family val="2"/>
        <scheme val="minor"/>
      </rPr>
      <t>(7.08.01 = A or N); otherwise unavailable</t>
    </r>
  </si>
  <si>
    <r>
      <t xml:space="preserve">Select as many </t>
    </r>
    <r>
      <rPr>
        <sz val="10"/>
        <rFont val="Calibri"/>
        <family val="2"/>
        <scheme val="minor"/>
      </rPr>
      <t>Code/Name pairings as apply</t>
    </r>
  </si>
  <si>
    <r>
      <t xml:space="preserve">FinancialAssistanceSystemName;
</t>
    </r>
    <r>
      <rPr>
        <sz val="10"/>
        <rFont val="Calibri"/>
        <family val="2"/>
        <scheme val="minor"/>
      </rPr>
      <t>FinancialAssistanceSystemLifecycleActivityCode</t>
    </r>
  </si>
  <si>
    <r>
      <t xml:space="preserve">Set </t>
    </r>
    <r>
      <rPr>
        <sz val="10"/>
        <rFont val="Calibri"/>
        <family val="2"/>
        <scheme val="minor"/>
      </rPr>
      <t>FinancialAssistanceSystemLifecycleActivityCode to "T=Payment Processing System"</t>
    </r>
  </si>
  <si>
    <r>
      <t xml:space="preserve">FinancialAssistanceSystemURL;
</t>
    </r>
    <r>
      <rPr>
        <sz val="10"/>
        <rFont val="Calibri"/>
        <family val="2"/>
        <scheme val="minor"/>
      </rPr>
      <t>FinancialAssistanceSystemLifecycleActivityCode</t>
    </r>
  </si>
  <si>
    <r>
      <t xml:space="preserve">FinancialAssistanceSystemIdentifier;
</t>
    </r>
    <r>
      <rPr>
        <sz val="10"/>
        <rFont val="Calibri"/>
        <family val="2"/>
        <scheme val="minor"/>
      </rPr>
      <t>FinancialAssistanceSystemLifecycleActivityCode</t>
    </r>
  </si>
  <si>
    <r>
      <t xml:space="preserve">FinancialAssistanceSystemTypeCode;
</t>
    </r>
    <r>
      <rPr>
        <sz val="10"/>
        <rFont val="Calibri"/>
        <family val="2"/>
        <scheme val="minor"/>
      </rPr>
      <t>FinancialAssistanceSystemLifecycleActivityCode</t>
    </r>
  </si>
  <si>
    <r>
      <t xml:space="preserve">Set </t>
    </r>
    <r>
      <rPr>
        <sz val="10"/>
        <rFont val="Calibri"/>
        <family val="2"/>
        <scheme val="minor"/>
      </rPr>
      <t>FinancialAssistanceSystemLifecycleActivityCode to "R=Risk Management System"</t>
    </r>
  </si>
  <si>
    <r>
      <t xml:space="preserve">Set </t>
    </r>
    <r>
      <rPr>
        <sz val="10"/>
        <rFont val="Calibri"/>
        <family val="2"/>
        <scheme val="minor"/>
      </rPr>
      <t>FinancialAssistanceSystemLifecycleActivityCode to "P=Performance Reporting System"</t>
    </r>
  </si>
  <si>
    <r>
      <t xml:space="preserve">Set </t>
    </r>
    <r>
      <rPr>
        <sz val="10"/>
        <rFont val="Calibri"/>
        <family val="2"/>
        <scheme val="minor"/>
      </rPr>
      <t>FinancialAssistanceSystemLifecycleActivityCode to "F=Financial Reporting System"</t>
    </r>
  </si>
  <si>
    <r>
      <t xml:space="preserve">Set </t>
    </r>
    <r>
      <rPr>
        <sz val="10"/>
        <rFont val="Calibri"/>
        <family val="2"/>
        <scheme val="minor"/>
      </rPr>
      <t>FinancialAssistanceSystemLifecycleActivityCode to "C=Compliance Reporting System"</t>
    </r>
  </si>
  <si>
    <r>
      <rPr>
        <sz val="10"/>
        <rFont val="Calibri"/>
        <family val="2"/>
        <scheme val="minor"/>
      </rPr>
      <t>Awarding Agency Organizational Unit - Email Address</t>
    </r>
  </si>
  <si>
    <r>
      <rPr>
        <sz val="10"/>
        <rFont val="Calibri"/>
        <family val="2"/>
        <scheme val="minor"/>
      </rPr>
      <t>Awarding Agency Organizational Unit - Domestic Phone Number</t>
    </r>
  </si>
  <si>
    <r>
      <t>Conditional: Required if location is domestic</t>
    </r>
    <r>
      <rPr>
        <sz val="10"/>
        <rFont val="Calibri"/>
        <family val="2"/>
        <scheme val="minor"/>
      </rPr>
      <t>; otherwise unavailable</t>
    </r>
  </si>
  <si>
    <r>
      <rPr>
        <sz val="10"/>
        <rFont val="Calibri"/>
        <family val="2"/>
        <scheme val="minor"/>
      </rPr>
      <t>Awarding Agency Organizational Unit - Address Line 1</t>
    </r>
  </si>
  <si>
    <r>
      <t xml:space="preserve">If agency office is identified - Data Source - GSA SAM Federal Hierarchy: Derive based on </t>
    </r>
    <r>
      <rPr>
        <sz val="10"/>
        <rFont val="Calibri"/>
        <family val="2"/>
        <scheme val="minor"/>
      </rPr>
      <t>Awarding Agency Office
If agency office is not identified, specify value</t>
    </r>
  </si>
  <si>
    <r>
      <rPr>
        <sz val="10"/>
        <rFont val="Calibri"/>
        <family val="2"/>
        <scheme val="minor"/>
      </rPr>
      <t>Awarding Agency Organizational Unit - Urbanization</t>
    </r>
  </si>
  <si>
    <r>
      <rPr>
        <sz val="10"/>
        <rFont val="Calibri"/>
        <family val="2"/>
        <scheme val="minor"/>
      </rPr>
      <t>Awarding Agency Organizational Unit - Address Line 2</t>
    </r>
  </si>
  <si>
    <t>If agency office is identified - Data Source - GSA SAM Federal Hierarchy: Derive based on Awarding Agency Office
If agency office is not identified, select one (1) Name/Code pairing</t>
  </si>
  <si>
    <r>
      <t xml:space="preserve">Conditional: Required if location is domestic; </t>
    </r>
    <r>
      <rPr>
        <sz val="10"/>
        <rFont val="Calibri"/>
        <family val="2"/>
        <scheme val="minor"/>
      </rPr>
      <t>otherwise unavailable</t>
    </r>
  </si>
  <si>
    <r>
      <rPr>
        <sz val="10"/>
        <rFont val="Calibri"/>
        <family val="2"/>
        <scheme val="minor"/>
      </rPr>
      <t>Awarding Agency Organizational Unit - Zip Code</t>
    </r>
  </si>
  <si>
    <r>
      <rPr>
        <sz val="10"/>
        <rFont val="Calibri"/>
        <family val="2"/>
        <scheme val="minor"/>
      </rPr>
      <t>Awarding Agency Organizational Unit - Zip+4 Code</t>
    </r>
  </si>
  <si>
    <t>Contact Information - Awarding Agency</t>
  </si>
  <si>
    <t>Conditional: Required if Fiscal Year is selected; Otherwise unavailable</t>
  </si>
  <si>
    <r>
      <t xml:space="preserve">Conditional: Required if 'Act' is selected for Authorization/Amendment Type. </t>
    </r>
    <r>
      <rPr>
        <sz val="10"/>
        <rFont val="Calibri"/>
        <family val="2"/>
        <scheme val="minor"/>
      </rPr>
      <t>Otherwise unvailable.</t>
    </r>
  </si>
  <si>
    <r>
      <t>Conditional: Required if 'Executive Order' is selected for Authorization/Amendment Type</t>
    </r>
    <r>
      <rPr>
        <sz val="10"/>
        <rFont val="Calibri"/>
        <family val="2"/>
        <scheme val="minor"/>
      </rPr>
      <t>. Otherwise unvailable.</t>
    </r>
  </si>
  <si>
    <r>
      <t>Conditional: Required if 'Public Law' is selected for Authorization/Amendment Type</t>
    </r>
    <r>
      <rPr>
        <sz val="10"/>
        <rFont val="Calibri"/>
        <family val="2"/>
        <scheme val="minor"/>
      </rPr>
      <t>. Otherwise unvailable.</t>
    </r>
  </si>
  <si>
    <r>
      <t>Conditional: Required if 'Statute'  is selected for Authorization/Amendment Type</t>
    </r>
    <r>
      <rPr>
        <sz val="10"/>
        <rFont val="Calibri"/>
        <family val="2"/>
        <scheme val="minor"/>
      </rPr>
      <t>. Otherwise unvailable.</t>
    </r>
  </si>
  <si>
    <r>
      <t>Conditional: Required if 'USC' is selected for Authorization/Amendment Type</t>
    </r>
    <r>
      <rPr>
        <sz val="10"/>
        <rFont val="Calibri"/>
        <family val="2"/>
        <scheme val="minor"/>
      </rPr>
      <t>. Otherwise unvailable.</t>
    </r>
  </si>
  <si>
    <t>Obligations - Program (Assistance Listing) Funded</t>
  </si>
  <si>
    <r>
      <t>Select one (1)</t>
    </r>
    <r>
      <rPr>
        <sz val="10"/>
        <rFont val="Calibri"/>
        <family val="2"/>
        <scheme val="minor"/>
      </rPr>
      <t xml:space="preserve"> Code/Name pairing  </t>
    </r>
  </si>
  <si>
    <r>
      <t xml:space="preserve">CBSAIndicator;
</t>
    </r>
    <r>
      <rPr>
        <sz val="10"/>
        <rFont val="Calibri"/>
        <family val="2"/>
      </rPr>
      <t>InformationCollectionLevelType</t>
    </r>
  </si>
  <si>
    <r>
      <t xml:space="preserve">CBSAUseTypeCode;
</t>
    </r>
    <r>
      <rPr>
        <sz val="10"/>
        <rFont val="Calibri"/>
        <family val="2"/>
      </rPr>
      <t>InformationCollectionLevelType</t>
    </r>
  </si>
  <si>
    <r>
      <t xml:space="preserve">CBSAOtherUseDescription;
</t>
    </r>
    <r>
      <rPr>
        <sz val="10"/>
        <rFont val="Calibri"/>
        <family val="2"/>
      </rPr>
      <t>InformationCollectionLevelType</t>
    </r>
  </si>
  <si>
    <r>
      <t xml:space="preserve">CBSABasisType;
</t>
    </r>
    <r>
      <rPr>
        <sz val="10"/>
        <rFont val="Calibri"/>
        <family val="2"/>
      </rPr>
      <t>InformationCollectionLevelType</t>
    </r>
  </si>
  <si>
    <r>
      <t>CBSAVersionType;</t>
    </r>
    <r>
      <rPr>
        <sz val="10"/>
        <rFont val="Calibri"/>
        <family val="2"/>
      </rPr>
      <t xml:space="preserve">
InformationCollectionLevelType</t>
    </r>
  </si>
  <si>
    <r>
      <t>CBSAVersion;</t>
    </r>
    <r>
      <rPr>
        <sz val="10"/>
        <rFont val="Calibri"/>
        <family val="2"/>
      </rPr>
      <t xml:space="preserve">
InformationCollectionLevelType</t>
    </r>
  </si>
  <si>
    <r>
      <rPr>
        <sz val="10"/>
        <rFont val="Calibri"/>
        <family val="2"/>
        <scheme val="minor"/>
      </rPr>
      <t>Anticipated Obligation Amount - Current FY</t>
    </r>
  </si>
  <si>
    <r>
      <t>Conditional: Required for Financial Assistance Type;</t>
    </r>
    <r>
      <rPr>
        <sz val="10"/>
        <rFont val="Calibri"/>
        <family val="2"/>
        <scheme val="minor"/>
      </rPr>
      <t xml:space="preserve"> not available for Non-Financial Assistance Types</t>
    </r>
  </si>
  <si>
    <r>
      <t>Conditional: Required for Financial Assistance Types;</t>
    </r>
    <r>
      <rPr>
        <sz val="10"/>
        <rFont val="Calibri"/>
        <family val="2"/>
        <scheme val="minor"/>
      </rPr>
      <t xml:space="preserve"> not available for Non-Financial Assistance Types</t>
    </r>
  </si>
  <si>
    <r>
      <t>Conditional: Required for Financial Assistance Types; n</t>
    </r>
    <r>
      <rPr>
        <sz val="10"/>
        <rFont val="Calibri"/>
        <family val="2"/>
        <scheme val="minor"/>
      </rPr>
      <t>ot available for Non-Financial Assistance Types</t>
    </r>
  </si>
  <si>
    <r>
      <t xml:space="preserve">Conditional: Required if Award Entity Type is "Individual - Misc - Other"; </t>
    </r>
    <r>
      <rPr>
        <sz val="10"/>
        <rFont val="Calibri"/>
        <family val="2"/>
        <scheme val="minor"/>
      </rPr>
      <t>otherwise optional</t>
    </r>
  </si>
  <si>
    <t>Conditional: Required if deadlines apply and are not determined as part of the NOFO; otherwise unavailable</t>
  </si>
  <si>
    <r>
      <t>7.02.</t>
    </r>
    <r>
      <rPr>
        <sz val="10"/>
        <rFont val="Calibri"/>
        <family val="2"/>
        <scheme val="minor"/>
      </rPr>
      <t>01</t>
    </r>
  </si>
  <si>
    <r>
      <t xml:space="preserve">Conditional: Required if applications are required </t>
    </r>
    <r>
      <rPr>
        <sz val="10"/>
        <rFont val="Calibri"/>
        <family val="2"/>
        <scheme val="minor"/>
      </rPr>
      <t>(4.02.04 = Y); otherwise optional</t>
    </r>
  </si>
  <si>
    <r>
      <t xml:space="preserve">Conditional: Required if </t>
    </r>
    <r>
      <rPr>
        <sz val="10"/>
        <rFont val="Calibri"/>
        <family val="2"/>
        <scheme val="minor"/>
      </rPr>
      <t>applications are required (4.02.04 = Y) and NOFO is not posted on Grants.gov (i.e., applications are posted on the Federal Register or other site); otherwise optional</t>
    </r>
  </si>
  <si>
    <r>
      <t xml:space="preserve">Conditional: Required if URL is selected for application procedures location </t>
    </r>
    <r>
      <rPr>
        <sz val="10"/>
        <rFont val="Calibri"/>
        <family val="2"/>
        <scheme val="minor"/>
      </rPr>
      <t>(7.04.09 = U); otherwise unavailable</t>
    </r>
  </si>
  <si>
    <r>
      <t xml:space="preserve">Conditional: Required if applications are required </t>
    </r>
    <r>
      <rPr>
        <sz val="10"/>
        <rFont val="Calibri"/>
        <family val="2"/>
        <scheme val="minor"/>
      </rPr>
      <t>(4.02.04 = Y) and Application Review Period (7.06.01) is not N=Not Applicable; otherwise optional</t>
    </r>
  </si>
  <si>
    <t>Set AgencyPOCRoleTypeCode to "Grants Management POC"</t>
  </si>
  <si>
    <t>Set AgencyPOCRoleTypeCode to "Grants Management POC";
Set AgencyAddressTypeCode to "Mailing"</t>
  </si>
  <si>
    <r>
      <t xml:space="preserve">AgencyPOCEmailAddress;
</t>
    </r>
    <r>
      <rPr>
        <sz val="10"/>
        <rFont val="Calibri"/>
        <family val="2"/>
      </rPr>
      <t>AgencyPOCRoleTypeCode</t>
    </r>
  </si>
  <si>
    <r>
      <t xml:space="preserve">AgencyPOCDomesticTelephoneNumber;
</t>
    </r>
    <r>
      <rPr>
        <sz val="10"/>
        <rFont val="Calibri"/>
        <family val="2"/>
      </rPr>
      <t>AgencyPOCRoleTypeCode</t>
    </r>
  </si>
  <si>
    <r>
      <t xml:space="preserve">AgencyAddressLine1;
</t>
    </r>
    <r>
      <rPr>
        <sz val="10"/>
        <rFont val="Calibri"/>
        <family val="2"/>
      </rPr>
      <t>AgencyPOCRoleTypeCode;
AgencyAddressTypeCode</t>
    </r>
  </si>
  <si>
    <r>
      <t xml:space="preserve">AgencyUrbanizationName;
</t>
    </r>
    <r>
      <rPr>
        <sz val="10"/>
        <rFont val="Calibri"/>
        <family val="2"/>
      </rPr>
      <t>AgencyPOCRoleTypeCode;
AgencyAddressTypeCode</t>
    </r>
  </si>
  <si>
    <r>
      <t xml:space="preserve">AgencyAddressLine2;
</t>
    </r>
    <r>
      <rPr>
        <sz val="10"/>
        <rFont val="Calibri"/>
        <family val="2"/>
      </rPr>
      <t>AgencyPOCRoleTypeCode;
AgencyAddressTypeCode</t>
    </r>
  </si>
  <si>
    <r>
      <t xml:space="preserve">AgencyCountryName;
</t>
    </r>
    <r>
      <rPr>
        <sz val="10"/>
        <rFont val="Calibri"/>
        <family val="2"/>
      </rPr>
      <t>AgencyPOCRoleTypeCode;
AgencyAddressTypeCode</t>
    </r>
  </si>
  <si>
    <r>
      <t xml:space="preserve">AgencyCountryCode;
</t>
    </r>
    <r>
      <rPr>
        <sz val="10"/>
        <rFont val="Calibri"/>
        <family val="2"/>
      </rPr>
      <t>AgencyPOCRoleTypeCode;
AgencyAddressTypeCode</t>
    </r>
  </si>
  <si>
    <r>
      <t xml:space="preserve">AgencyCityName;
</t>
    </r>
    <r>
      <rPr>
        <sz val="10"/>
        <rFont val="Calibri"/>
        <family val="2"/>
      </rPr>
      <t>AgencyPOCRoleTypeCode;
AgencyAddressTypeCode</t>
    </r>
  </si>
  <si>
    <r>
      <t xml:space="preserve">AgencyCityCode;
</t>
    </r>
    <r>
      <rPr>
        <sz val="10"/>
        <rFont val="Calibri"/>
        <family val="2"/>
      </rPr>
      <t>AgencyPOCRoleTypeCode;
AgencyAddressTypeCode</t>
    </r>
  </si>
  <si>
    <r>
      <t xml:space="preserve">AgencyStateOrTerritoryName;
</t>
    </r>
    <r>
      <rPr>
        <sz val="10"/>
        <rFont val="Calibri"/>
        <family val="2"/>
      </rPr>
      <t>AgencyPOCRoleTypeCode;
AgencyAddressTypeCode</t>
    </r>
  </si>
  <si>
    <r>
      <t xml:space="preserve">AgencyStateOrTerritoryCode;
</t>
    </r>
    <r>
      <rPr>
        <sz val="10"/>
        <rFont val="Calibri"/>
        <family val="2"/>
      </rPr>
      <t>AgencyPOCRoleTypeCode;
AgencyAddressTypeCode</t>
    </r>
  </si>
  <si>
    <r>
      <t xml:space="preserve">AgencyZipCode;
</t>
    </r>
    <r>
      <rPr>
        <sz val="10"/>
        <rFont val="Calibri"/>
        <family val="2"/>
      </rPr>
      <t>AgencyPOCRoleTypeCode;
AgencyAddressTypeCode</t>
    </r>
  </si>
  <si>
    <r>
      <t xml:space="preserve">AgencyZip+4Code;
</t>
    </r>
    <r>
      <rPr>
        <sz val="10"/>
        <rFont val="Calibri"/>
        <family val="2"/>
      </rPr>
      <t>AgencyPOCRoleTypeCode;
AgencyAddressTypeCode</t>
    </r>
  </si>
  <si>
    <r>
      <t xml:space="preserve">Conditional: Required if 'Other' payment frequency is selected </t>
    </r>
    <r>
      <rPr>
        <sz val="10"/>
        <rFont val="Calibri"/>
        <family val="2"/>
        <scheme val="minor"/>
      </rPr>
      <t>(7.11.03 = O); otherwise unavailable</t>
    </r>
  </si>
  <si>
    <t>Update in 2026 Cycle</t>
  </si>
  <si>
    <r>
      <t xml:space="preserve">FinancialAssistanceReportFrequencyCode;
</t>
    </r>
    <r>
      <rPr>
        <sz val="10"/>
        <rFont val="Calibri"/>
        <family val="2"/>
        <scheme val="minor"/>
      </rPr>
      <t>FinancialAssistanceReportTypeCode</t>
    </r>
  </si>
  <si>
    <r>
      <t>FinancialAssistanceReportDescription;</t>
    </r>
    <r>
      <rPr>
        <sz val="10"/>
        <rFont val="Calibri"/>
        <family val="2"/>
        <scheme val="minor"/>
      </rPr>
      <t xml:space="preserve">
FinancialAssistanceReportTypeCode</t>
    </r>
  </si>
  <si>
    <t>Compliance Requirements - Program (Assistance Listing) Requirements</t>
  </si>
  <si>
    <r>
      <t xml:space="preserve">Conditional: Required if there are formula requirements </t>
    </r>
    <r>
      <rPr>
        <sz val="10"/>
        <rFont val="Calibri"/>
        <family val="2"/>
        <scheme val="minor"/>
      </rPr>
      <t>(8.14.01 = F); otherwise unavailable</t>
    </r>
  </si>
  <si>
    <r>
      <t xml:space="preserve">AgencyCostSharingCode;
</t>
    </r>
    <r>
      <rPr>
        <sz val="10"/>
        <rFont val="Calibri"/>
        <family val="2"/>
        <scheme val="minor"/>
      </rPr>
      <t>InformationCollectionLevelType</t>
    </r>
  </si>
  <si>
    <r>
      <t>AgencyMOE</t>
    </r>
    <r>
      <rPr>
        <b/>
        <sz val="10"/>
        <rFont val="Calibri"/>
        <family val="2"/>
        <scheme val="minor"/>
      </rPr>
      <t xml:space="preserve">RequirementDescription;
</t>
    </r>
    <r>
      <rPr>
        <sz val="10"/>
        <rFont val="Calibri"/>
        <family val="2"/>
        <scheme val="minor"/>
      </rPr>
      <t>InformationCollectionLevelType</t>
    </r>
  </si>
  <si>
    <r>
      <t xml:space="preserve">RELEASE v2.2 - </t>
    </r>
    <r>
      <rPr>
        <sz val="11"/>
        <rFont val="Calibri"/>
        <family val="2"/>
        <scheme val="minor"/>
      </rPr>
      <t xml:space="preserve">Updates in advance of 2026 SAM.gov AL update cycle
-While there are a voluminous number of change log entries for this release (largely driven by a comprehensive review of the spreadsheet for consistency purposes in word use, order, etc.), the changes involved are generally quite minor in nature.
-This minor update is primarily motivated by needed fixes discovered during the 2025 AL data update cycle. It also incorporates various other improvements, including updates for consistency, clarity,  streamlining, and alignment with the upcoming NOFO tranche.
-Because SAM.gov will be primarily focusing on improving the UX and instructional content this year, most elements that had 'Implementation Status' = 'Post 2025' are being deferred a second time and now carry a 'Post 2026' label. However, a small number of elements will be newly collected.
</t>
    </r>
    <r>
      <rPr>
        <u/>
        <sz val="11"/>
        <rFont val="Calibri"/>
        <family val="2"/>
        <scheme val="minor"/>
      </rPr>
      <t xml:space="preserve">Significant change areas include:
</t>
    </r>
    <r>
      <rPr>
        <sz val="11"/>
        <rFont val="Calibri"/>
        <family val="2"/>
        <scheme val="minor"/>
      </rPr>
      <t>-Restructured the PARK/TAS section.
-Updated the treatment of CBSA to align with CBSA-related data collection (responsive to the MAPS Act) that had already been incorporated in SAM.gov. 
-Payments: updated this (IC) AL section to add a field (7.11.05) that allows agencies to indicate that other 'Spending Time Period' fields (7.11.06 to 7.11.08) are either not applicable or determined at a NOFO or lower level; this addresses a strong agency complaint during implementation.
-Reports: Updated (IC) AL sections 8.02 to 8.04 to allow agencies to optionally identify and name up to 10 'Other' report types that are required for the program, responsive to agency requests during implementation.
-Cost sharing: improved how (IC) AL section 8.14 discussed cost sharing and matching.</t>
    </r>
  </si>
  <si>
    <t>Select as many as apply, given that N=Not Applicable is not selected; C=Closeout Report is not relevant for the Assistance Listing and should not be included in the options available to users.</t>
  </si>
  <si>
    <r>
      <t xml:space="preserve">AssistanceTypeName;
</t>
    </r>
    <r>
      <rPr>
        <sz val="10"/>
        <rFont val="Calibri"/>
        <family val="2"/>
        <scheme val="minor"/>
      </rPr>
      <t>InformationCollectionLevelType</t>
    </r>
  </si>
  <si>
    <t>Provide two (2) occurrences of the subset - one for the recently completed Government fiscal year and one for the current Government fiscal year</t>
  </si>
  <si>
    <r>
      <t xml:space="preserve">For current Government fiscal year - Optional </t>
    </r>
    <r>
      <rPr>
        <sz val="10"/>
        <rFont val="Calibri"/>
        <family val="2"/>
        <scheme val="minor"/>
      </rPr>
      <t>for Financial Assistance Types; not available for Non-Financial Assistance Types
For recently completed and prior Government fiscal year - Conditional: Required for Financial Assistance Types if program obligated funds in the Government fiscal year; otherwise unavailable (including for Non-Financial Assistance Types)</t>
    </r>
  </si>
  <si>
    <r>
      <t xml:space="preserve">Select one (1) </t>
    </r>
    <r>
      <rPr>
        <sz val="10"/>
        <rFont val="Calibri"/>
        <family val="2"/>
        <scheme val="minor"/>
      </rPr>
      <t>Code/Name pairing - limit options to the existing PARKs [Data Source: OMB PARK List]</t>
    </r>
  </si>
  <si>
    <r>
      <rPr>
        <b/>
        <sz val="10"/>
        <rFont val="Calibri"/>
        <family val="2"/>
        <scheme val="minor"/>
      </rPr>
      <t xml:space="preserve">AllocationTransferAgencyIdentifier;
</t>
    </r>
    <r>
      <rPr>
        <sz val="10"/>
        <rFont val="Calibri"/>
        <family val="2"/>
        <scheme val="minor"/>
      </rPr>
      <t>InformationCollectionLevelType</t>
    </r>
  </si>
  <si>
    <r>
      <rPr>
        <b/>
        <sz val="10"/>
        <rFont val="Calibri"/>
        <family val="2"/>
        <scheme val="minor"/>
      </rPr>
      <t xml:space="preserve">BeginningPeriodOfAvailability;
</t>
    </r>
    <r>
      <rPr>
        <sz val="10"/>
        <rFont val="Calibri"/>
        <family val="2"/>
        <scheme val="minor"/>
      </rPr>
      <t>InformationCollectionLevelType</t>
    </r>
  </si>
  <si>
    <r>
      <rPr>
        <b/>
        <sz val="10"/>
        <rFont val="Calibri"/>
        <family val="2"/>
        <scheme val="minor"/>
      </rPr>
      <t xml:space="preserve">EndingPeriodOfAvailability;
</t>
    </r>
    <r>
      <rPr>
        <sz val="10"/>
        <rFont val="Calibri"/>
        <family val="2"/>
        <scheme val="minor"/>
      </rPr>
      <t>InformationCollectionLevelType</t>
    </r>
  </si>
  <si>
    <r>
      <rPr>
        <b/>
        <sz val="10"/>
        <rFont val="Calibri"/>
        <family val="2"/>
        <scheme val="minor"/>
      </rPr>
      <t xml:space="preserve">AvailabilityTypeCode;
</t>
    </r>
    <r>
      <rPr>
        <sz val="10"/>
        <rFont val="Calibri"/>
        <family val="2"/>
        <scheme val="minor"/>
      </rPr>
      <t>InformationCollectionLevelType</t>
    </r>
  </si>
  <si>
    <r>
      <rPr>
        <b/>
        <sz val="10"/>
        <rFont val="Calibri"/>
        <family val="2"/>
        <scheme val="minor"/>
      </rPr>
      <t xml:space="preserve">MainAccountCode;
</t>
    </r>
    <r>
      <rPr>
        <sz val="10"/>
        <rFont val="Calibri"/>
        <family val="2"/>
        <scheme val="minor"/>
      </rPr>
      <t>InformationCollectionLevelType</t>
    </r>
  </si>
  <si>
    <r>
      <rPr>
        <b/>
        <sz val="10"/>
        <rFont val="Calibri"/>
        <family val="2"/>
        <scheme val="minor"/>
      </rPr>
      <t xml:space="preserve">SubAccountCode;
</t>
    </r>
    <r>
      <rPr>
        <sz val="10"/>
        <rFont val="Calibri"/>
        <family val="2"/>
        <scheme val="minor"/>
      </rPr>
      <t>InformationCollectionLevelType</t>
    </r>
  </si>
  <si>
    <r>
      <t xml:space="preserve">Conditional: Required if Description is selected for application procedures location </t>
    </r>
    <r>
      <rPr>
        <sz val="10"/>
        <rFont val="Calibri"/>
        <family val="2"/>
        <scheme val="minor"/>
      </rPr>
      <t>(7.04.09 = D); otherwise optional</t>
    </r>
  </si>
  <si>
    <r>
      <t>AgencyProgram</t>
    </r>
    <r>
      <rPr>
        <b/>
        <sz val="10"/>
        <rFont val="Calibri"/>
        <family val="2"/>
        <scheme val="minor"/>
      </rPr>
      <t>PaymentFrequencyOtherDescription</t>
    </r>
  </si>
  <si>
    <r>
      <t xml:space="preserve">Conditional: Required if </t>
    </r>
    <r>
      <rPr>
        <sz val="10"/>
        <rFont val="Calibri"/>
        <family val="2"/>
        <scheme val="minor"/>
      </rPr>
      <t>'Program' is selected for the spending time determination (7.11.05=P); otherwise unavailable</t>
    </r>
  </si>
  <si>
    <r>
      <t xml:space="preserve">Conditional: Optional if the renewal application period is not applicable </t>
    </r>
    <r>
      <rPr>
        <sz val="10"/>
        <rFont val="Calibri"/>
        <family val="2"/>
        <scheme val="minor"/>
      </rPr>
      <t>(7.12.01 = N); otherwise required</t>
    </r>
  </si>
  <si>
    <r>
      <t>Conditional: Optional if the appeal period</t>
    </r>
    <r>
      <rPr>
        <sz val="10"/>
        <rFont val="Calibri"/>
        <family val="2"/>
        <scheme val="minor"/>
      </rPr>
      <t xml:space="preserve"> is not applicable (7.13.01 = N); otherwise required</t>
    </r>
  </si>
  <si>
    <r>
      <t xml:space="preserve">Conditional: Required if other reports is selected for Report Type </t>
    </r>
    <r>
      <rPr>
        <sz val="10"/>
        <rFont val="Calibri"/>
        <family val="2"/>
        <scheme val="minor"/>
      </rPr>
      <t>(8.01.02 = O); otherwise unavailable</t>
    </r>
  </si>
  <si>
    <r>
      <t>Program Award</t>
    </r>
    <r>
      <rPr>
        <sz val="10"/>
        <rFont val="Calibri"/>
        <family val="2"/>
        <scheme val="minor"/>
      </rPr>
      <t xml:space="preserve"> Audit Frequency</t>
    </r>
  </si>
  <si>
    <r>
      <t>Formula,</t>
    </r>
    <r>
      <rPr>
        <sz val="10"/>
        <rFont val="Calibri"/>
        <family val="2"/>
        <scheme val="minor"/>
      </rPr>
      <t xml:space="preserve"> Cost Sharing, and/or MOE Requirement Type</t>
    </r>
  </si>
  <si>
    <r>
      <t xml:space="preserve">Conditional: Required if there are </t>
    </r>
    <r>
      <rPr>
        <sz val="10"/>
        <rFont val="Calibri"/>
        <family val="2"/>
        <scheme val="minor"/>
      </rPr>
      <t>cost sharing contributions (8.14.01 = S); otherwise unavailable</t>
    </r>
  </si>
  <si>
    <r>
      <rPr>
        <sz val="10"/>
        <rFont val="Calibri"/>
        <family val="2"/>
        <scheme val="minor"/>
      </rPr>
      <t>Matching Requirement Percentage</t>
    </r>
  </si>
  <si>
    <r>
      <t>Conditional: Required if there are</t>
    </r>
    <r>
      <rPr>
        <sz val="10"/>
        <rFont val="Calibri"/>
        <family val="2"/>
        <scheme val="minor"/>
      </rPr>
      <t xml:space="preserve"> mandatory (matching) requirements (8.14.08 = M); otherwise unavailable</t>
    </r>
  </si>
  <si>
    <r>
      <t xml:space="preserve">Maintenance of Effort (MOE) </t>
    </r>
    <r>
      <rPr>
        <sz val="10"/>
        <rFont val="Calibri"/>
        <family val="2"/>
        <scheme val="minor"/>
      </rPr>
      <t>Requirement Description</t>
    </r>
  </si>
  <si>
    <r>
      <t xml:space="preserve">Conditional: Required if there are MOE requirements </t>
    </r>
    <r>
      <rPr>
        <sz val="10"/>
        <rFont val="Calibri"/>
        <family val="2"/>
        <scheme val="minor"/>
      </rPr>
      <t>(8.14.01 = M); otherwise unavailable</t>
    </r>
  </si>
  <si>
    <t>PN = The project narrative provides a comprehensive description of the proposed funding opportunity project and contains the structured narrative components used to explain the project’s purpose, need, planned activities, and expected outcomes;
PA = A short description of the proposed project that communicates its objectives, scope, and anticipated outcomes, providing a high‑level overview for reviewers and a plain‑language summary understandable by the public without the full proposal;
BN = A brief discussion of, or explanation for, items to be included in the budget items;
RS = The resume or curriculum vitae attachment for the individual describing their academic and professional experience and skills;
JD = Descriptions of duties, responsibilities, and reporting relationships for job roles under the funding opportunity project;
CA = A formal agreement between an organization and the grant-making agency that establishes the allowable percentage for overhead expenses that can be charged;
CSF =  Forms that are available through the grants.gov website and are commonly used across grant programs;
OSF = Forms that are developed and maintained through the agency and are dependent on the type of opportunity, agency policies, etc.;
AC = Certifications, assurances, and related forms an agency requires;
PC = Certifications and assurances specific to the funding program or funding opportunity;
OT = Other funding opportunity project application component type not otherwise specified</t>
  </si>
  <si>
    <t>Revision Date: 6/17/2026</t>
  </si>
  <si>
    <t>6/17/2026 (folded into v3.0 release)</t>
  </si>
  <si>
    <r>
      <rPr>
        <sz val="3"/>
        <rFont val="Calibri"/>
        <family val="2"/>
        <scheme val="minor"/>
      </rPr>
      <t xml:space="preserve">
</t>
    </r>
    <r>
      <rPr>
        <sz val="11"/>
        <rFont val="Calibri"/>
        <family val="2"/>
        <scheme val="minor"/>
      </rPr>
      <t>6/17/2026</t>
    </r>
  </si>
  <si>
    <r>
      <rPr>
        <sz val="4"/>
        <rFont val="Calibri"/>
        <family val="2"/>
        <scheme val="minor"/>
      </rPr>
      <t xml:space="preserve">
</t>
    </r>
    <r>
      <rPr>
        <sz val="11"/>
        <rFont val="Calibri"/>
        <family val="2"/>
        <scheme val="minor"/>
      </rPr>
      <t>GSDE 3.0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</si>
</sst>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90" x14ac:knownFonts="1">
    <font>
      <sz val="11"/>
      <color theme="1"/>
      <name val="Calibri"/>
      <family val="2"/>
      <scheme val="minor"/>
    </font>
    <font>
      <sz val="11"/>
      <color theme="1"/>
      <name val="Calibri"/>
      <family val="2"/>
      <scheme val="minor"/>
    </font>
    <font>
      <sz val="12"/>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1"/>
      <color rgb="FF000000"/>
      <name val="Calibri"/>
      <family val="2"/>
      <scheme val="minor"/>
    </font>
    <font>
      <b/>
      <sz val="11"/>
      <color rgb="FF000000"/>
      <name val="Calibri"/>
      <family val="2"/>
      <scheme val="minor"/>
    </font>
    <font>
      <sz val="11"/>
      <name val="Calibri"/>
      <family val="2"/>
      <scheme val="minor"/>
    </font>
    <font>
      <sz val="12"/>
      <name val="Calibri"/>
      <family val="2"/>
      <scheme val="minor"/>
    </font>
    <font>
      <b/>
      <sz val="14"/>
      <color theme="0"/>
      <name val="Calibri"/>
      <family val="2"/>
      <scheme val="minor"/>
    </font>
    <font>
      <sz val="11"/>
      <color theme="1"/>
      <name val="Arial"/>
      <family val="2"/>
    </font>
    <font>
      <b/>
      <i/>
      <sz val="14"/>
      <color theme="0"/>
      <name val="Arial"/>
      <family val="2"/>
    </font>
    <font>
      <b/>
      <sz val="11"/>
      <color theme="0"/>
      <name val="Arial"/>
      <family val="2"/>
    </font>
    <font>
      <i/>
      <sz val="11"/>
      <color theme="1"/>
      <name val="Arial"/>
      <family val="2"/>
    </font>
    <font>
      <sz val="9"/>
      <color theme="1"/>
      <name val="Calibri"/>
      <family val="2"/>
      <scheme val="minor"/>
    </font>
    <font>
      <b/>
      <sz val="14"/>
      <color rgb="FFFFFFFF"/>
      <name val="Calibri"/>
      <family val="2"/>
      <scheme val="minor"/>
    </font>
    <font>
      <b/>
      <sz val="14"/>
      <color rgb="FF004E63"/>
      <name val="Calibri"/>
      <family val="2"/>
      <scheme val="minor"/>
    </font>
    <font>
      <b/>
      <sz val="11"/>
      <name val="Calibri"/>
      <family val="2"/>
      <scheme val="minor"/>
    </font>
    <font>
      <b/>
      <sz val="14"/>
      <color theme="0" tint="-0.499984740745262"/>
      <name val="Calibri"/>
      <family val="2"/>
      <scheme val="minor"/>
    </font>
    <font>
      <sz val="11"/>
      <color theme="0" tint="-0.499984740745262"/>
      <name val="Calibri"/>
      <family val="2"/>
      <scheme val="minor"/>
    </font>
    <font>
      <sz val="8"/>
      <name val="Calibri"/>
      <family val="2"/>
      <scheme val="minor"/>
    </font>
    <font>
      <b/>
      <sz val="14"/>
      <color rgb="FF000000"/>
      <name val="Calibri"/>
      <family val="2"/>
      <scheme val="minor"/>
    </font>
    <font>
      <b/>
      <sz val="12"/>
      <name val="Calibri"/>
      <family val="2"/>
      <scheme val="minor"/>
    </font>
    <font>
      <sz val="11"/>
      <color rgb="FFFF0000"/>
      <name val="Calibri"/>
      <family val="2"/>
      <scheme val="minor"/>
    </font>
    <font>
      <sz val="12"/>
      <color rgb="FF000000"/>
      <name val="Calibri"/>
      <family val="2"/>
      <scheme val="minor"/>
    </font>
    <font>
      <b/>
      <sz val="12"/>
      <color rgb="FFFFFFFF"/>
      <name val="Calibri"/>
      <family val="2"/>
      <scheme val="minor"/>
    </font>
    <font>
      <b/>
      <sz val="12"/>
      <color rgb="FF000000"/>
      <name val="Calibri"/>
      <family val="2"/>
      <scheme val="minor"/>
    </font>
    <font>
      <u/>
      <sz val="9"/>
      <color theme="10"/>
      <name val="Calibri"/>
      <family val="2"/>
      <scheme val="minor"/>
    </font>
    <font>
      <vertAlign val="superscript"/>
      <sz val="11"/>
      <color theme="1"/>
      <name val="Calibri"/>
      <family val="2"/>
      <scheme val="minor"/>
    </font>
    <font>
      <vertAlign val="superscript"/>
      <sz val="12"/>
      <color theme="1"/>
      <name val="Calibri"/>
      <family val="2"/>
      <scheme val="minor"/>
    </font>
    <font>
      <vertAlign val="superscript"/>
      <sz val="12"/>
      <name val="Calibri"/>
      <family val="2"/>
      <scheme val="minor"/>
    </font>
    <font>
      <b/>
      <sz val="12"/>
      <color theme="1"/>
      <name val="Calibri"/>
      <family val="2"/>
      <scheme val="minor"/>
    </font>
    <font>
      <i/>
      <sz val="11"/>
      <color theme="1"/>
      <name val="Calibri"/>
      <family val="2"/>
      <scheme val="minor"/>
    </font>
    <font>
      <u/>
      <sz val="11"/>
      <color theme="1"/>
      <name val="Calibri"/>
      <family val="2"/>
      <scheme val="minor"/>
    </font>
    <font>
      <sz val="11"/>
      <color rgb="FF000000"/>
      <name val="Calibri"/>
      <family val="2"/>
    </font>
    <font>
      <b/>
      <i/>
      <u/>
      <sz val="11"/>
      <color theme="1"/>
      <name val="Calibri"/>
      <family val="2"/>
      <scheme val="minor"/>
    </font>
    <font>
      <sz val="11"/>
      <name val="Calibri"/>
      <family val="2"/>
    </font>
    <font>
      <b/>
      <sz val="12"/>
      <color theme="0"/>
      <name val="Calibri"/>
      <family val="2"/>
      <scheme val="minor"/>
    </font>
    <font>
      <b/>
      <sz val="14"/>
      <name val="Calibri"/>
      <family val="2"/>
      <scheme val="minor"/>
    </font>
    <font>
      <sz val="12"/>
      <color rgb="FF000000"/>
      <name val="Calibri"/>
      <family val="2"/>
    </font>
    <font>
      <sz val="14"/>
      <color rgb="FF000000"/>
      <name val="Calibri"/>
      <family val="2"/>
      <scheme val="minor"/>
    </font>
    <font>
      <sz val="11"/>
      <color theme="1" tint="0.499984740745262"/>
      <name val="Calibri"/>
      <family val="2"/>
      <scheme val="minor"/>
    </font>
    <font>
      <sz val="12"/>
      <color rgb="FF000000"/>
      <name val="Aptos Narrow"/>
      <family val="2"/>
    </font>
    <font>
      <b/>
      <sz val="11"/>
      <color rgb="FF000000"/>
      <name val="Aptos Narrow"/>
      <family val="2"/>
    </font>
    <font>
      <b/>
      <sz val="12"/>
      <color rgb="FF000000"/>
      <name val="Calibri"/>
      <family val="2"/>
    </font>
    <font>
      <b/>
      <sz val="11"/>
      <color theme="0"/>
      <name val="Calibri"/>
      <family val="2"/>
      <scheme val="minor"/>
    </font>
    <font>
      <sz val="11"/>
      <color rgb="FF000000"/>
      <name val="Calibri"/>
      <family val="2"/>
      <scheme val="minor"/>
    </font>
    <font>
      <u/>
      <sz val="11"/>
      <color rgb="FF538DD5"/>
      <name val="Calibri"/>
      <family val="2"/>
      <scheme val="minor"/>
    </font>
    <font>
      <u/>
      <sz val="11"/>
      <color rgb="FF000000"/>
      <name val="Calibri"/>
      <family val="2"/>
      <scheme val="minor"/>
    </font>
    <font>
      <sz val="11"/>
      <color theme="1"/>
      <name val="Calibri"/>
      <family val="2"/>
      <scheme val="minor"/>
    </font>
    <font>
      <sz val="11"/>
      <color rgb="FFFF0000"/>
      <name val="Calibri"/>
      <family val="2"/>
      <scheme val="minor"/>
    </font>
    <font>
      <sz val="20"/>
      <color rgb="FF000000"/>
      <name val="Calibri"/>
      <family val="2"/>
      <scheme val="minor"/>
    </font>
    <font>
      <i/>
      <sz val="11"/>
      <name val="Calibri"/>
      <family val="2"/>
      <scheme val="minor"/>
    </font>
    <font>
      <i/>
      <sz val="12"/>
      <color rgb="FF000000"/>
      <name val="Calibri"/>
      <family val="2"/>
      <scheme val="minor"/>
    </font>
    <font>
      <i/>
      <sz val="11"/>
      <color rgb="FF000000"/>
      <name val="Calibri"/>
      <family val="2"/>
      <scheme val="minor"/>
    </font>
    <font>
      <b/>
      <sz val="11"/>
      <color rgb="FFFF0000"/>
      <name val="Calibri"/>
      <family val="2"/>
      <scheme val="minor"/>
    </font>
    <font>
      <sz val="9"/>
      <color rgb="FF000000"/>
      <name val="Calibri"/>
      <family val="2"/>
      <scheme val="minor"/>
    </font>
    <font>
      <sz val="11"/>
      <color theme="1" tint="0.499984740745262"/>
      <name val="Calibri"/>
      <family val="2"/>
      <scheme val="minor"/>
    </font>
    <font>
      <i/>
      <sz val="11"/>
      <color rgb="FF000000"/>
      <name val="Arial"/>
      <family val="2"/>
    </font>
    <font>
      <u/>
      <sz val="11"/>
      <name val="Calibri"/>
      <family val="2"/>
      <scheme val="minor"/>
    </font>
    <font>
      <sz val="11"/>
      <name val="Calibri"/>
      <family val="2"/>
      <scheme val="minor"/>
    </font>
    <font>
      <sz val="11"/>
      <color theme="1"/>
      <name val="Calibri"/>
      <family val="2"/>
      <scheme val="minor"/>
    </font>
    <font>
      <i/>
      <sz val="11"/>
      <color rgb="FFFF0000"/>
      <name val="Calibri"/>
      <family val="2"/>
      <scheme val="minor"/>
    </font>
    <font>
      <sz val="11"/>
      <color rgb="FF000000"/>
      <name val="Calibri"/>
      <family val="2"/>
      <scheme val="minor"/>
    </font>
    <font>
      <i/>
      <sz val="11"/>
      <color theme="1"/>
      <name val="Calibri"/>
      <family val="2"/>
      <scheme val="minor"/>
    </font>
    <font>
      <sz val="11"/>
      <color rgb="FFFF0000"/>
      <name val="Calibri"/>
      <family val="2"/>
    </font>
    <font>
      <sz val="12"/>
      <color rgb="FF000000"/>
      <name val="Calibri"/>
      <family val="2"/>
      <scheme val="minor"/>
    </font>
    <font>
      <sz val="10"/>
      <name val="Calibri"/>
      <family val="2"/>
      <scheme val="minor"/>
    </font>
    <font>
      <sz val="11"/>
      <color rgb="FF000000"/>
      <name val="Calibri"/>
      <family val="2"/>
    </font>
    <font>
      <b/>
      <sz val="16"/>
      <color rgb="FF000000"/>
      <name val="Calibri"/>
      <family val="2"/>
      <scheme val="minor"/>
    </font>
    <font>
      <b/>
      <sz val="16"/>
      <color theme="1"/>
      <name val="Calibri"/>
      <family val="2"/>
      <scheme val="minor"/>
    </font>
    <font>
      <sz val="12"/>
      <color theme="0"/>
      <name val="Calibri"/>
      <family val="2"/>
      <scheme val="minor"/>
    </font>
    <font>
      <sz val="16"/>
      <color theme="1"/>
      <name val="Calibri"/>
      <family val="2"/>
      <scheme val="minor"/>
    </font>
    <font>
      <b/>
      <u/>
      <sz val="12"/>
      <color rgb="FFFFFFFF"/>
      <name val="Calibri"/>
      <family val="2"/>
      <scheme val="minor"/>
    </font>
    <font>
      <sz val="18"/>
      <color theme="1"/>
      <name val="Calibri"/>
      <family val="2"/>
      <scheme val="minor"/>
    </font>
    <font>
      <sz val="16"/>
      <color rgb="FF000000"/>
      <name val="Calibri"/>
      <family val="2"/>
      <scheme val="minor"/>
    </font>
    <font>
      <sz val="10"/>
      <name val="Calibri"/>
      <family val="2"/>
    </font>
    <font>
      <b/>
      <sz val="10"/>
      <name val="Calibri"/>
      <family val="2"/>
      <scheme val="minor"/>
    </font>
    <font>
      <b/>
      <sz val="14"/>
      <color rgb="FF000000"/>
      <name val="Calibri"/>
      <family val="2"/>
    </font>
    <font>
      <b/>
      <sz val="16"/>
      <color rgb="FF000000"/>
      <name val="Arial"/>
      <family val="2"/>
    </font>
    <font>
      <sz val="11"/>
      <color rgb="FF0070C0"/>
      <name val="Calibri"/>
      <family val="2"/>
      <scheme val="minor"/>
    </font>
    <font>
      <strike/>
      <sz val="11"/>
      <name val="Calibri"/>
      <family val="2"/>
      <scheme val="minor"/>
    </font>
    <font>
      <sz val="3"/>
      <color rgb="FF000000"/>
      <name val="Calibri"/>
      <family val="2"/>
      <scheme val="minor"/>
    </font>
    <font>
      <sz val="4"/>
      <name val="Calibri"/>
      <family val="2"/>
      <scheme val="minor"/>
    </font>
    <font>
      <b/>
      <sz val="11"/>
      <name val="Calibri"/>
      <family val="2"/>
    </font>
    <font>
      <u/>
      <sz val="11"/>
      <name val="Calibri"/>
      <family val="2"/>
    </font>
    <font>
      <b/>
      <sz val="16"/>
      <name val="Calibri"/>
      <family val="2"/>
      <scheme val="minor"/>
    </font>
    <font>
      <b/>
      <sz val="10"/>
      <name val="Calibri"/>
      <family val="2"/>
    </font>
    <font>
      <sz val="3"/>
      <name val="Calibri"/>
      <family val="2"/>
      <scheme val="minor"/>
    </font>
  </fonts>
  <fills count="29">
    <fill>
      <patternFill patternType="none"/>
    </fill>
    <fill>
      <patternFill patternType="gray125"/>
    </fill>
    <fill>
      <patternFill patternType="solid">
        <fgColor theme="0" tint="-4.9989318521683403E-2"/>
        <bgColor indexed="64"/>
      </patternFill>
    </fill>
    <fill>
      <patternFill patternType="solid">
        <fgColor rgb="FF004E63"/>
        <bgColor indexed="64"/>
      </patternFill>
    </fill>
    <fill>
      <patternFill patternType="solid">
        <fgColor theme="0" tint="-0.499984740745262"/>
        <bgColor indexed="64"/>
      </patternFill>
    </fill>
    <fill>
      <patternFill patternType="solid">
        <fgColor rgb="FFFFF2CB"/>
        <bgColor indexed="64"/>
      </patternFill>
    </fill>
    <fill>
      <patternFill patternType="solid">
        <fgColor theme="0"/>
        <bgColor indexed="64"/>
      </patternFill>
    </fill>
    <fill>
      <patternFill patternType="solid">
        <fgColor theme="8" tint="0.79998168889431442"/>
        <bgColor indexed="64"/>
      </patternFill>
    </fill>
    <fill>
      <patternFill patternType="solid">
        <fgColor rgb="FF156082"/>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rgb="FF92CDDC"/>
        <bgColor rgb="FF000000"/>
      </patternFill>
    </fill>
    <fill>
      <patternFill patternType="solid">
        <fgColor rgb="FFB7DEE8"/>
        <bgColor rgb="FF000000"/>
      </patternFill>
    </fill>
    <fill>
      <patternFill patternType="solid">
        <fgColor rgb="FFDAEEF3"/>
        <bgColor rgb="FF000000"/>
      </patternFill>
    </fill>
    <fill>
      <patternFill patternType="solid">
        <fgColor rgb="FFFFFF00"/>
        <bgColor indexed="64"/>
      </patternFill>
    </fill>
    <fill>
      <patternFill patternType="solid">
        <fgColor rgb="FF156082"/>
        <bgColor rgb="FF000000"/>
      </patternFill>
    </fill>
    <fill>
      <patternFill patternType="solid">
        <fgColor rgb="FFC5D9F1"/>
        <bgColor rgb="FF000000"/>
      </patternFill>
    </fill>
    <fill>
      <patternFill patternType="solid">
        <fgColor rgb="FFB8CCE4"/>
        <bgColor rgb="FF000000"/>
      </patternFill>
    </fill>
    <fill>
      <patternFill patternType="solid">
        <fgColor rgb="FFBFBFBF"/>
        <bgColor rgb="FF000000"/>
      </patternFill>
    </fill>
    <fill>
      <patternFill patternType="solid">
        <fgColor rgb="FFF2F2F2"/>
        <bgColor rgb="FF000000"/>
      </patternFill>
    </fill>
    <fill>
      <patternFill patternType="solid">
        <fgColor rgb="FF85CBEB"/>
        <bgColor rgb="FF000000"/>
      </patternFill>
    </fill>
    <fill>
      <patternFill patternType="solid">
        <fgColor rgb="FFFABF8F"/>
        <bgColor rgb="FF000000"/>
      </patternFill>
    </fill>
    <fill>
      <patternFill patternType="solid">
        <fgColor rgb="FFFDE9D9"/>
        <bgColor rgb="FF000000"/>
      </patternFill>
    </fill>
    <fill>
      <patternFill patternType="solid">
        <fgColor rgb="FFC4D79B"/>
        <bgColor rgb="FF000000"/>
      </patternFill>
    </fill>
    <fill>
      <patternFill patternType="solid">
        <fgColor rgb="FFEBF1DE"/>
        <bgColor rgb="FF000000"/>
      </patternFill>
    </fill>
    <fill>
      <patternFill patternType="solid">
        <fgColor theme="0" tint="-0.249977111117893"/>
        <bgColor indexed="64"/>
      </patternFill>
    </fill>
    <fill>
      <patternFill patternType="solid">
        <fgColor theme="3" tint="0.79998168889431442"/>
        <bgColor indexed="64"/>
      </patternFill>
    </fill>
    <fill>
      <patternFill patternType="solid">
        <fgColor theme="0"/>
        <bgColor rgb="FF000000"/>
      </patternFill>
    </fill>
    <fill>
      <patternFill patternType="solid">
        <fgColor theme="4" tint="0.59999389629810485"/>
        <bgColor indexed="64"/>
      </patternFill>
    </fill>
  </fills>
  <borders count="274">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thin">
        <color auto="1"/>
      </right>
      <top style="thin">
        <color auto="1"/>
      </top>
      <bottom style="thin">
        <color indexed="64"/>
      </bottom>
      <diagonal/>
    </border>
    <border>
      <left/>
      <right/>
      <top style="thin">
        <color auto="1"/>
      </top>
      <bottom style="thin">
        <color auto="1"/>
      </bottom>
      <diagonal/>
    </border>
    <border>
      <left/>
      <right style="thin">
        <color indexed="64"/>
      </right>
      <top/>
      <bottom style="thin">
        <color auto="1"/>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style="thin">
        <color theme="0"/>
      </left>
      <right style="thin">
        <color theme="0"/>
      </right>
      <top/>
      <bottom/>
      <diagonal/>
    </border>
    <border>
      <left style="medium">
        <color rgb="FF004E63"/>
      </left>
      <right/>
      <top style="medium">
        <color rgb="FF004E63"/>
      </top>
      <bottom/>
      <diagonal/>
    </border>
    <border>
      <left/>
      <right/>
      <top style="medium">
        <color rgb="FF004E63"/>
      </top>
      <bottom/>
      <diagonal/>
    </border>
    <border>
      <left/>
      <right style="medium">
        <color rgb="FF004E63"/>
      </right>
      <top style="medium">
        <color rgb="FF004E63"/>
      </top>
      <bottom/>
      <diagonal/>
    </border>
    <border>
      <left style="medium">
        <color rgb="FF004E63"/>
      </left>
      <right style="thin">
        <color theme="0"/>
      </right>
      <top/>
      <bottom/>
      <diagonal/>
    </border>
    <border>
      <left style="medium">
        <color rgb="FF004E63"/>
      </left>
      <right/>
      <top/>
      <bottom/>
      <diagonal/>
    </border>
    <border>
      <left/>
      <right style="medium">
        <color rgb="FF004E63"/>
      </right>
      <top/>
      <bottom/>
      <diagonal/>
    </border>
    <border>
      <left/>
      <right/>
      <top/>
      <bottom style="medium">
        <color rgb="FF004E63"/>
      </bottom>
      <diagonal/>
    </border>
    <border>
      <left style="thin">
        <color indexed="64"/>
      </left>
      <right style="thin">
        <color indexed="64"/>
      </right>
      <top style="thin">
        <color indexed="64"/>
      </top>
      <bottom/>
      <diagonal/>
    </border>
    <border>
      <left style="medium">
        <color rgb="FF004E63"/>
      </left>
      <right/>
      <top/>
      <bottom style="medium">
        <color indexed="64"/>
      </bottom>
      <diagonal/>
    </border>
    <border>
      <left/>
      <right style="medium">
        <color rgb="FF004E63"/>
      </right>
      <top/>
      <bottom style="medium">
        <color indexed="64"/>
      </bottom>
      <diagonal/>
    </border>
    <border>
      <left/>
      <right style="medium">
        <color rgb="FF004E63"/>
      </right>
      <top style="medium">
        <color indexed="64"/>
      </top>
      <bottom/>
      <diagonal/>
    </border>
    <border>
      <left style="medium">
        <color rgb="FF004E63"/>
      </left>
      <right/>
      <top style="medium">
        <color indexed="64"/>
      </top>
      <bottom/>
      <diagonal/>
    </border>
    <border>
      <left/>
      <right style="thin">
        <color theme="3"/>
      </right>
      <top/>
      <bottom style="thin">
        <color theme="3"/>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004E63"/>
      </right>
      <top style="medium">
        <color indexed="64"/>
      </top>
      <bottom style="medium">
        <color indexed="64"/>
      </bottom>
      <diagonal/>
    </border>
    <border>
      <left style="medium">
        <color rgb="FF004E63"/>
      </left>
      <right/>
      <top style="medium">
        <color indexed="64"/>
      </top>
      <bottom style="medium">
        <color indexed="64"/>
      </bottom>
      <diagonal/>
    </border>
    <border>
      <left style="thin">
        <color theme="0"/>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auto="1"/>
      </left>
      <right/>
      <top style="thin">
        <color rgb="FF000000"/>
      </top>
      <bottom style="medium">
        <color rgb="FF000000"/>
      </bottom>
      <diagonal/>
    </border>
    <border>
      <left style="medium">
        <color auto="1"/>
      </left>
      <right/>
      <top style="thin">
        <color auto="1"/>
      </top>
      <bottom style="thin">
        <color auto="1"/>
      </bottom>
      <diagonal/>
    </border>
    <border>
      <left style="medium">
        <color auto="1"/>
      </left>
      <right/>
      <top/>
      <bottom style="thin">
        <color auto="1"/>
      </bottom>
      <diagonal/>
    </border>
    <border>
      <left/>
      <right/>
      <top style="thin">
        <color auto="1"/>
      </top>
      <bottom/>
      <diagonal/>
    </border>
    <border>
      <left style="medium">
        <color auto="1"/>
      </left>
      <right/>
      <top style="thin">
        <color rgb="FF000000"/>
      </top>
      <bottom style="medium">
        <color auto="1"/>
      </bottom>
      <diagonal/>
    </border>
    <border>
      <left/>
      <right/>
      <top style="thin">
        <color rgb="FF000000"/>
      </top>
      <bottom style="medium">
        <color auto="1"/>
      </bottom>
      <diagonal/>
    </border>
    <border>
      <left/>
      <right style="medium">
        <color rgb="FF000000"/>
      </right>
      <top style="thin">
        <color rgb="FF000000"/>
      </top>
      <bottom style="medium">
        <color auto="1"/>
      </bottom>
      <diagonal/>
    </border>
    <border>
      <left style="medium">
        <color rgb="FF000000"/>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top style="thin">
        <color auto="1"/>
      </top>
      <bottom style="thin">
        <color indexed="64"/>
      </bottom>
      <diagonal/>
    </border>
    <border>
      <left/>
      <right/>
      <top/>
      <bottom style="medium">
        <color rgb="FF000000"/>
      </bottom>
      <diagonal/>
    </border>
    <border>
      <left style="medium">
        <color rgb="FF004E63"/>
      </left>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4E63"/>
      </right>
      <top style="medium">
        <color rgb="FF000000"/>
      </top>
      <bottom/>
      <diagonal/>
    </border>
    <border>
      <left style="medium">
        <color rgb="FF004E63"/>
      </left>
      <right/>
      <top style="medium">
        <color rgb="FF000000"/>
      </top>
      <bottom/>
      <diagonal/>
    </border>
    <border>
      <left style="medium">
        <color indexed="64"/>
      </left>
      <right/>
      <top style="medium">
        <color rgb="FF000000"/>
      </top>
      <bottom/>
      <diagonal/>
    </border>
    <border>
      <left/>
      <right style="medium">
        <color rgb="FF000000"/>
      </right>
      <top style="medium">
        <color rgb="FF000000"/>
      </top>
      <bottom/>
      <diagonal/>
    </border>
    <border>
      <left/>
      <right style="medium">
        <color rgb="FF000000"/>
      </right>
      <top/>
      <bottom style="medium">
        <color rgb="FF000000"/>
      </bottom>
      <diagonal/>
    </border>
    <border>
      <left/>
      <right style="medium">
        <color rgb="FF000000"/>
      </right>
      <top/>
      <bottom/>
      <diagonal/>
    </border>
    <border>
      <left style="medium">
        <color rgb="FF000000"/>
      </left>
      <right/>
      <top/>
      <bottom style="medium">
        <color rgb="FF000000"/>
      </bottom>
      <diagonal/>
    </border>
    <border>
      <left style="medium">
        <color rgb="FF000000"/>
      </left>
      <right/>
      <top style="medium">
        <color indexed="64"/>
      </top>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auto="1"/>
      </right>
      <top style="thin">
        <color rgb="FF000000"/>
      </top>
      <bottom style="medium">
        <color auto="1"/>
      </bottom>
      <diagonal/>
    </border>
    <border>
      <left/>
      <right/>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indexed="64"/>
      </left>
      <right style="medium">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medium">
        <color rgb="FF000000"/>
      </right>
      <top style="thin">
        <color rgb="FF000000"/>
      </top>
      <bottom/>
      <diagonal/>
    </border>
    <border>
      <left style="thin">
        <color rgb="FF000000"/>
      </left>
      <right/>
      <top/>
      <bottom style="medium">
        <color rgb="FF000000"/>
      </bottom>
      <diagonal/>
    </border>
    <border>
      <left style="medium">
        <color rgb="FF000000"/>
      </left>
      <right/>
      <top style="medium">
        <color indexed="64"/>
      </top>
      <bottom style="medium">
        <color rgb="FF000000"/>
      </bottom>
      <diagonal/>
    </border>
    <border>
      <left style="thin">
        <color rgb="FF000000"/>
      </left>
      <right style="thin">
        <color rgb="FF000000"/>
      </right>
      <top/>
      <bottom style="thin">
        <color rgb="FF000000"/>
      </bottom>
      <diagonal/>
    </border>
    <border>
      <left/>
      <right style="medium">
        <color auto="1"/>
      </right>
      <top style="thin">
        <color rgb="FF000000"/>
      </top>
      <bottom style="medium">
        <color rgb="FF000000"/>
      </bottom>
      <diagonal/>
    </border>
    <border>
      <left style="medium">
        <color rgb="FF000000"/>
      </left>
      <right/>
      <top/>
      <bottom style="medium">
        <color indexed="64"/>
      </bottom>
      <diagonal/>
    </border>
    <border>
      <left/>
      <right/>
      <top style="medium">
        <color indexed="64"/>
      </top>
      <bottom style="medium">
        <color rgb="FF000000"/>
      </bottom>
      <diagonal/>
    </border>
    <border>
      <left style="medium">
        <color indexed="64"/>
      </left>
      <right style="medium">
        <color indexed="64"/>
      </right>
      <top/>
      <bottom style="medium">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medium">
        <color rgb="FF000000"/>
      </top>
      <bottom style="thin">
        <color rgb="FF000000"/>
      </bottom>
      <diagonal/>
    </border>
    <border>
      <left/>
      <right/>
      <top style="medium">
        <color indexed="64"/>
      </top>
      <bottom style="thin">
        <color rgb="FF000000"/>
      </bottom>
      <diagonal/>
    </border>
    <border>
      <left style="medium">
        <color indexed="64"/>
      </left>
      <right/>
      <top style="medium">
        <color indexed="64"/>
      </top>
      <bottom style="thin">
        <color rgb="FF000000"/>
      </bottom>
      <diagonal/>
    </border>
    <border>
      <left style="medium">
        <color auto="1"/>
      </left>
      <right/>
      <top style="thin">
        <color rgb="FF000000"/>
      </top>
      <bottom/>
      <diagonal/>
    </border>
    <border>
      <left/>
      <right style="medium">
        <color rgb="FF000000"/>
      </right>
      <top style="thin">
        <color auto="1"/>
      </top>
      <bottom style="thin">
        <color indexed="64"/>
      </bottom>
      <diagonal/>
    </border>
    <border>
      <left style="medium">
        <color auto="1"/>
      </left>
      <right/>
      <top style="thin">
        <color auto="1"/>
      </top>
      <bottom style="medium">
        <color rgb="FF000000"/>
      </bottom>
      <diagonal/>
    </border>
    <border>
      <left/>
      <right style="medium">
        <color rgb="FF000000"/>
      </right>
      <top style="thin">
        <color auto="1"/>
      </top>
      <bottom style="medium">
        <color rgb="FF000000"/>
      </bottom>
      <diagonal/>
    </border>
    <border>
      <left/>
      <right/>
      <top style="thin">
        <color auto="1"/>
      </top>
      <bottom style="medium">
        <color auto="1"/>
      </bottom>
      <diagonal/>
    </border>
    <border>
      <left/>
      <right style="medium">
        <color auto="1"/>
      </right>
      <top/>
      <bottom style="thin">
        <color indexed="64"/>
      </bottom>
      <diagonal/>
    </border>
    <border>
      <left/>
      <right style="medium">
        <color auto="1"/>
      </right>
      <top style="thin">
        <color auto="1"/>
      </top>
      <bottom style="thin">
        <color indexed="64"/>
      </bottom>
      <diagonal/>
    </border>
    <border>
      <left/>
      <right style="medium">
        <color indexed="64"/>
      </right>
      <top style="thin">
        <color indexed="64"/>
      </top>
      <bottom/>
      <diagonal/>
    </border>
    <border>
      <left/>
      <right style="medium">
        <color auto="1"/>
      </right>
      <top style="medium">
        <color auto="1"/>
      </top>
      <bottom style="thin">
        <color auto="1"/>
      </bottom>
      <diagonal/>
    </border>
    <border>
      <left style="medium">
        <color auto="1"/>
      </left>
      <right style="medium">
        <color rgb="FF000000"/>
      </right>
      <top style="medium">
        <color rgb="FF000000"/>
      </top>
      <bottom style="thin">
        <color indexed="64"/>
      </bottom>
      <diagonal/>
    </border>
    <border>
      <left style="medium">
        <color auto="1"/>
      </left>
      <right style="medium">
        <color rgb="FF000000"/>
      </right>
      <top style="thin">
        <color auto="1"/>
      </top>
      <bottom style="thin">
        <color auto="1"/>
      </bottom>
      <diagonal/>
    </border>
    <border>
      <left style="medium">
        <color auto="1"/>
      </left>
      <right style="medium">
        <color rgb="FF000000"/>
      </right>
      <top style="thin">
        <color auto="1"/>
      </top>
      <bottom style="medium">
        <color auto="1"/>
      </bottom>
      <diagonal/>
    </border>
    <border>
      <left style="medium">
        <color auto="1"/>
      </left>
      <right style="medium">
        <color rgb="FF000000"/>
      </right>
      <top style="medium">
        <color auto="1"/>
      </top>
      <bottom style="thin">
        <color auto="1"/>
      </bottom>
      <diagonal/>
    </border>
    <border>
      <left style="medium">
        <color auto="1"/>
      </left>
      <right style="medium">
        <color rgb="FF000000"/>
      </right>
      <top/>
      <bottom style="thin">
        <color auto="1"/>
      </bottom>
      <diagonal/>
    </border>
    <border>
      <left style="medium">
        <color auto="1"/>
      </left>
      <right style="medium">
        <color rgb="FF000000"/>
      </right>
      <top style="thin">
        <color auto="1"/>
      </top>
      <bottom/>
      <diagonal/>
    </border>
    <border>
      <left/>
      <right style="medium">
        <color rgb="FF000000"/>
      </right>
      <top/>
      <bottom style="thin">
        <color auto="1"/>
      </bottom>
      <diagonal/>
    </border>
    <border>
      <left style="medium">
        <color rgb="FF000000"/>
      </left>
      <right style="medium">
        <color indexed="64"/>
      </right>
      <top style="medium">
        <color rgb="FF000000"/>
      </top>
      <bottom/>
      <diagonal/>
    </border>
    <border>
      <left style="medium">
        <color indexed="64"/>
      </left>
      <right style="medium">
        <color indexed="64"/>
      </right>
      <top style="medium">
        <color rgb="FF000000"/>
      </top>
      <bottom/>
      <diagonal/>
    </border>
    <border>
      <left style="medium">
        <color rgb="FF000000"/>
      </left>
      <right style="medium">
        <color indexed="64"/>
      </right>
      <top/>
      <bottom/>
      <diagonal/>
    </border>
    <border>
      <left style="medium">
        <color indexed="64"/>
      </left>
      <right style="medium">
        <color rgb="FF000000"/>
      </right>
      <top/>
      <bottom style="medium">
        <color indexed="64"/>
      </bottom>
      <diagonal/>
    </border>
    <border>
      <left style="medium">
        <color rgb="FF000000"/>
      </left>
      <right style="medium">
        <color indexed="64"/>
      </right>
      <top/>
      <bottom style="medium">
        <color rgb="FF000000"/>
      </bottom>
      <diagonal/>
    </border>
    <border>
      <left style="medium">
        <color auto="1"/>
      </left>
      <right style="medium">
        <color rgb="FF000000"/>
      </right>
      <top style="thin">
        <color auto="1"/>
      </top>
      <bottom style="medium">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style="thin">
        <color theme="0" tint="-0.249977111117893"/>
      </right>
      <top style="thin">
        <color rgb="FF000000"/>
      </top>
      <bottom style="thin">
        <color theme="0" tint="-0.249977111117893"/>
      </bottom>
      <diagonal/>
    </border>
    <border>
      <left style="thin">
        <color theme="0" tint="-0.249977111117893"/>
      </left>
      <right style="thin">
        <color theme="0" tint="-0.249977111117893"/>
      </right>
      <top style="thin">
        <color rgb="FF000000"/>
      </top>
      <bottom style="thin">
        <color theme="0" tint="-0.249977111117893"/>
      </bottom>
      <diagonal/>
    </border>
    <border>
      <left style="thin">
        <color theme="0" tint="-0.249977111117893"/>
      </left>
      <right style="medium">
        <color rgb="FF000000"/>
      </right>
      <top style="thin">
        <color rgb="FF000000"/>
      </top>
      <bottom style="thin">
        <color theme="0" tint="-0.249977111117893"/>
      </bottom>
      <diagonal/>
    </border>
    <border>
      <left style="thin">
        <color rgb="FF000000"/>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rgb="FF000000"/>
      </right>
      <top style="thin">
        <color theme="0" tint="-0.249977111117893"/>
      </top>
      <bottom style="thin">
        <color theme="0" tint="-0.249977111117893"/>
      </bottom>
      <diagonal/>
    </border>
    <border>
      <left style="thin">
        <color rgb="FF000000"/>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medium">
        <color rgb="FF000000"/>
      </right>
      <top style="thin">
        <color theme="0" tint="-0.249977111117893"/>
      </top>
      <bottom/>
      <diagonal/>
    </border>
    <border>
      <left style="thin">
        <color rgb="FF000000"/>
      </left>
      <right style="thin">
        <color theme="0" tint="-0.249977111117893"/>
      </right>
      <top style="thin">
        <color theme="0" tint="-0.249977111117893"/>
      </top>
      <bottom style="medium">
        <color rgb="FF000000"/>
      </bottom>
      <diagonal/>
    </border>
    <border>
      <left style="thin">
        <color theme="0" tint="-0.249977111117893"/>
      </left>
      <right style="thin">
        <color theme="0" tint="-0.249977111117893"/>
      </right>
      <top style="thin">
        <color theme="0" tint="-0.249977111117893"/>
      </top>
      <bottom style="medium">
        <color rgb="FF000000"/>
      </bottom>
      <diagonal/>
    </border>
    <border>
      <left style="thin">
        <color theme="0" tint="-0.249977111117893"/>
      </left>
      <right style="medium">
        <color rgb="FF000000"/>
      </right>
      <top style="thin">
        <color theme="0" tint="-0.249977111117893"/>
      </top>
      <bottom style="medium">
        <color rgb="FF000000"/>
      </bottom>
      <diagonal/>
    </border>
    <border>
      <left style="thin">
        <color rgb="FF000000"/>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medium">
        <color rgb="FF000000"/>
      </top>
      <bottom/>
      <diagonal/>
    </border>
    <border>
      <left style="thin">
        <color theme="0" tint="-0.249977111117893"/>
      </left>
      <right style="thin">
        <color theme="0" tint="-0.249977111117893"/>
      </right>
      <top style="medium">
        <color rgb="FF000000"/>
      </top>
      <bottom/>
      <diagonal/>
    </border>
    <border>
      <left style="thin">
        <color theme="0" tint="-0.249977111117893"/>
      </left>
      <right style="medium">
        <color rgb="FF000000"/>
      </right>
      <top style="medium">
        <color rgb="FF000000"/>
      </top>
      <bottom/>
      <diagonal/>
    </border>
    <border>
      <left/>
      <right style="thin">
        <color theme="0" tint="-0.249977111117893"/>
      </right>
      <top style="medium">
        <color rgb="FF000000"/>
      </top>
      <bottom style="medium">
        <color rgb="FF000000"/>
      </bottom>
      <diagonal/>
    </border>
    <border>
      <left style="thin">
        <color theme="0" tint="-0.249977111117893"/>
      </left>
      <right style="thin">
        <color theme="0" tint="-0.249977111117893"/>
      </right>
      <top style="medium">
        <color rgb="FF000000"/>
      </top>
      <bottom style="medium">
        <color rgb="FF000000"/>
      </bottom>
      <diagonal/>
    </border>
    <border>
      <left style="thin">
        <color theme="0" tint="-0.249977111117893"/>
      </left>
      <right style="medium">
        <color rgb="FF000000"/>
      </right>
      <top style="medium">
        <color rgb="FF000000"/>
      </top>
      <bottom style="medium">
        <color rgb="FF000000"/>
      </bottom>
      <diagonal/>
    </border>
    <border>
      <left style="thin">
        <color rgb="FF000000"/>
      </left>
      <right style="thin">
        <color theme="0" tint="-0.249977111117893"/>
      </right>
      <top style="thin">
        <color theme="0" tint="-0.249977111117893"/>
      </top>
      <bottom style="thin">
        <color rgb="FF000000"/>
      </bottom>
      <diagonal/>
    </border>
    <border>
      <left style="thin">
        <color theme="0" tint="-0.249977111117893"/>
      </left>
      <right style="thin">
        <color theme="0" tint="-0.249977111117893"/>
      </right>
      <top style="thin">
        <color theme="0" tint="-0.249977111117893"/>
      </top>
      <bottom style="thin">
        <color rgb="FF000000"/>
      </bottom>
      <diagonal/>
    </border>
    <border>
      <left style="thin">
        <color theme="0" tint="-0.249977111117893"/>
      </left>
      <right style="medium">
        <color rgb="FF000000"/>
      </right>
      <top style="thin">
        <color theme="0" tint="-0.249977111117893"/>
      </top>
      <bottom style="thin">
        <color rgb="FF000000"/>
      </bottom>
      <diagonal/>
    </border>
    <border>
      <left style="thin">
        <color rgb="FF000000"/>
      </left>
      <right style="thin">
        <color theme="0" tint="-0.249977111117893"/>
      </right>
      <top/>
      <bottom/>
      <diagonal/>
    </border>
    <border>
      <left style="thin">
        <color theme="0" tint="-0.249977111117893"/>
      </left>
      <right style="thin">
        <color theme="0" tint="-0.249977111117893"/>
      </right>
      <top/>
      <bottom/>
      <diagonal/>
    </border>
    <border>
      <left style="thin">
        <color theme="0" tint="-0.249977111117893"/>
      </left>
      <right style="medium">
        <color rgb="FF000000"/>
      </right>
      <top/>
      <bottom/>
      <diagonal/>
    </border>
    <border>
      <left style="thin">
        <color theme="0" tint="-0.249977111117893"/>
      </left>
      <right style="medium">
        <color rgb="FF000000"/>
      </right>
      <top/>
      <bottom style="thin">
        <color rgb="FF000000"/>
      </bottom>
      <diagonal/>
    </border>
    <border>
      <left style="thin">
        <color rgb="FF000000"/>
      </left>
      <right style="thin">
        <color theme="0" tint="-0.249977111117893"/>
      </right>
      <top style="thin">
        <color rgb="FF000000"/>
      </top>
      <bottom style="thin">
        <color rgb="FF000000"/>
      </bottom>
      <diagonal/>
    </border>
    <border>
      <left style="thin">
        <color theme="0" tint="-0.249977111117893"/>
      </left>
      <right style="thin">
        <color theme="0" tint="-0.249977111117893"/>
      </right>
      <top style="thin">
        <color rgb="FF000000"/>
      </top>
      <bottom style="thin">
        <color rgb="FF000000"/>
      </bottom>
      <diagonal/>
    </border>
    <border>
      <left style="thin">
        <color theme="0" tint="-0.249977111117893"/>
      </left>
      <right style="medium">
        <color rgb="FF000000"/>
      </right>
      <top style="thin">
        <color rgb="FF000000"/>
      </top>
      <bottom style="thin">
        <color rgb="FF000000"/>
      </bottom>
      <diagonal/>
    </border>
    <border>
      <left/>
      <right style="thin">
        <color theme="0" tint="-0.249977111117893"/>
      </right>
      <top style="thin">
        <color rgb="FF000000"/>
      </top>
      <bottom/>
      <diagonal/>
    </border>
    <border>
      <left style="thin">
        <color theme="0" tint="-0.249977111117893"/>
      </left>
      <right style="thin">
        <color theme="0" tint="-0.249977111117893"/>
      </right>
      <top style="thin">
        <color rgb="FF000000"/>
      </top>
      <bottom/>
      <diagonal/>
    </border>
    <border>
      <left style="thin">
        <color theme="0" tint="-0.249977111117893"/>
      </left>
      <right style="medium">
        <color rgb="FF000000"/>
      </right>
      <top style="thin">
        <color rgb="FF000000"/>
      </top>
      <bottom/>
      <diagonal/>
    </border>
    <border>
      <left style="thin">
        <color theme="0" tint="-0.249977111117893"/>
      </left>
      <right style="thin">
        <color rgb="FF000000"/>
      </right>
      <top style="thin">
        <color rgb="FF000000"/>
      </top>
      <bottom style="thin">
        <color theme="0" tint="-0.249977111117893"/>
      </bottom>
      <diagonal/>
    </border>
    <border>
      <left style="thin">
        <color theme="0" tint="-0.249977111117893"/>
      </left>
      <right style="thin">
        <color rgb="FF000000"/>
      </right>
      <top style="thin">
        <color theme="0" tint="-0.249977111117893"/>
      </top>
      <bottom style="thin">
        <color theme="0" tint="-0.249977111117893"/>
      </bottom>
      <diagonal/>
    </border>
    <border>
      <left style="thin">
        <color theme="0" tint="-0.249977111117893"/>
      </left>
      <right style="thin">
        <color rgb="FF000000"/>
      </right>
      <top style="thin">
        <color theme="0" tint="-0.249977111117893"/>
      </top>
      <bottom/>
      <diagonal/>
    </border>
    <border>
      <left style="thin">
        <color theme="0" tint="-0.249977111117893"/>
      </left>
      <right style="thin">
        <color rgb="FF000000"/>
      </right>
      <top style="thin">
        <color theme="0" tint="-0.249977111117893"/>
      </top>
      <bottom style="thin">
        <color rgb="FF000000"/>
      </bottom>
      <diagonal/>
    </border>
    <border>
      <left style="thin">
        <color rgb="FF000000"/>
      </left>
      <right style="thin">
        <color theme="0" tint="-0.249977111117893"/>
      </right>
      <top/>
      <bottom style="medium">
        <color rgb="FF000000"/>
      </bottom>
      <diagonal/>
    </border>
    <border>
      <left style="thin">
        <color theme="0" tint="-0.249977111117893"/>
      </left>
      <right style="thin">
        <color theme="0" tint="-0.249977111117893"/>
      </right>
      <top/>
      <bottom style="medium">
        <color rgb="FF000000"/>
      </bottom>
      <diagonal/>
    </border>
    <border>
      <left style="thin">
        <color theme="0" tint="-0.249977111117893"/>
      </left>
      <right style="medium">
        <color rgb="FF000000"/>
      </right>
      <top/>
      <bottom style="medium">
        <color rgb="FF000000"/>
      </bottom>
      <diagonal/>
    </border>
    <border>
      <left style="thin">
        <color rgb="FF000000"/>
      </left>
      <right/>
      <top style="thin">
        <color rgb="FF000000"/>
      </top>
      <bottom style="medium">
        <color rgb="FF000000"/>
      </bottom>
      <diagonal/>
    </border>
    <border>
      <left/>
      <right style="medium">
        <color rgb="FF004E63"/>
      </right>
      <top/>
      <bottom style="medium">
        <color rgb="FF000000"/>
      </bottom>
      <diagonal/>
    </border>
    <border>
      <left style="medium">
        <color indexed="64"/>
      </left>
      <right/>
      <top/>
      <bottom style="medium">
        <color rgb="FF000000"/>
      </bottom>
      <diagonal/>
    </border>
    <border>
      <left/>
      <right style="medium">
        <color indexed="64"/>
      </right>
      <top/>
      <bottom style="medium">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style="thin">
        <color rgb="FF000000"/>
      </right>
      <top/>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bottom/>
      <diagonal/>
    </border>
    <border>
      <left style="thin">
        <color indexed="64"/>
      </left>
      <right/>
      <top style="medium">
        <color rgb="FF000000"/>
      </top>
      <bottom/>
      <diagonal/>
    </border>
    <border>
      <left style="thin">
        <color indexed="64"/>
      </left>
      <right style="thin">
        <color indexed="64"/>
      </right>
      <top/>
      <bottom style="thin">
        <color indexed="64"/>
      </bottom>
      <diagonal/>
    </border>
    <border>
      <left/>
      <right style="thin">
        <color rgb="FF000000"/>
      </right>
      <top style="thin">
        <color indexed="64"/>
      </top>
      <bottom style="thin">
        <color indexed="64"/>
      </bottom>
      <diagonal/>
    </border>
    <border>
      <left style="thin">
        <color indexed="64"/>
      </left>
      <right style="thin">
        <color indexed="64"/>
      </right>
      <top/>
      <bottom/>
      <diagonal/>
    </border>
    <border>
      <left style="thin">
        <color rgb="FF000000"/>
      </left>
      <right style="thin">
        <color rgb="FF000000"/>
      </right>
      <top/>
      <bottom style="thin">
        <color indexed="64"/>
      </bottom>
      <diagonal/>
    </border>
    <border>
      <left/>
      <right style="thin">
        <color rgb="FF000000"/>
      </right>
      <top/>
      <bottom style="thin">
        <color indexed="64"/>
      </bottom>
      <diagonal/>
    </border>
    <border>
      <left style="thin">
        <color rgb="FF000000"/>
      </left>
      <right style="thin">
        <color rgb="FF000000"/>
      </right>
      <top/>
      <bottom/>
      <diagonal/>
    </border>
    <border>
      <left style="medium">
        <color rgb="FF004E63"/>
      </left>
      <right/>
      <top style="medium">
        <color rgb="FF000000"/>
      </top>
      <bottom style="medium">
        <color rgb="FF000000"/>
      </bottom>
      <diagonal/>
    </border>
    <border>
      <left style="thin">
        <color rgb="FF000000"/>
      </left>
      <right style="thin">
        <color theme="0" tint="-0.249977111117893"/>
      </right>
      <top style="thin">
        <color theme="0" tint="-0.249977111117893"/>
      </top>
      <bottom style="medium">
        <color indexed="64"/>
      </bottom>
      <diagonal/>
    </border>
    <border>
      <left style="thin">
        <color theme="0" tint="-0.249977111117893"/>
      </left>
      <right style="thin">
        <color theme="0" tint="-0.249977111117893"/>
      </right>
      <top style="thin">
        <color theme="0" tint="-0.249977111117893"/>
      </top>
      <bottom style="medium">
        <color indexed="64"/>
      </bottom>
      <diagonal/>
    </border>
    <border>
      <left style="thin">
        <color theme="0" tint="-0.249977111117893"/>
      </left>
      <right style="medium">
        <color rgb="FF000000"/>
      </right>
      <top style="thin">
        <color theme="0" tint="-0.249977111117893"/>
      </top>
      <bottom style="medium">
        <color indexed="64"/>
      </bottom>
      <diagonal/>
    </border>
    <border>
      <left/>
      <right style="medium">
        <color indexed="64"/>
      </right>
      <top style="medium">
        <color rgb="FF000000"/>
      </top>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thin">
        <color rgb="FF000000"/>
      </left>
      <right/>
      <top style="medium">
        <color rgb="FF000000"/>
      </top>
      <bottom style="thin">
        <color rgb="FF000000"/>
      </bottom>
      <diagonal/>
    </border>
    <border>
      <left style="medium">
        <color rgb="FF000000"/>
      </left>
      <right/>
      <top style="medium">
        <color rgb="FF000000"/>
      </top>
      <bottom style="thin">
        <color rgb="FF000000"/>
      </bottom>
      <diagonal/>
    </border>
    <border>
      <left style="thin">
        <color indexed="64"/>
      </left>
      <right style="medium">
        <color indexed="64"/>
      </right>
      <top style="thin">
        <color indexed="64"/>
      </top>
      <bottom style="thin">
        <color indexed="64"/>
      </bottom>
      <diagonal/>
    </border>
    <border>
      <left style="medium">
        <color indexed="64"/>
      </left>
      <right style="thin">
        <color auto="1"/>
      </right>
      <top style="thin">
        <color auto="1"/>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0" tint="-0.34998626667073579"/>
      </left>
      <right style="medium">
        <color indexed="64"/>
      </right>
      <top/>
      <bottom/>
      <diagonal/>
    </border>
    <border>
      <left style="thin">
        <color theme="0" tint="-0.34998626667073579"/>
      </left>
      <right style="medium">
        <color indexed="64"/>
      </right>
      <top/>
      <bottom style="medium">
        <color indexed="64"/>
      </bottom>
      <diagonal/>
    </border>
    <border>
      <left style="medium">
        <color indexed="64"/>
      </left>
      <right style="thin">
        <color theme="0" tint="-0.34998626667073579"/>
      </right>
      <top style="medium">
        <color indexed="64"/>
      </top>
      <bottom/>
      <diagonal/>
    </border>
    <border>
      <left style="thin">
        <color theme="0" tint="-0.34998626667073579"/>
      </left>
      <right style="medium">
        <color indexed="64"/>
      </right>
      <top style="medium">
        <color indexed="64"/>
      </top>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34998626667073579"/>
      </right>
      <top/>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style="medium">
        <color indexed="64"/>
      </left>
      <right style="thin">
        <color theme="0" tint="-0.34998626667073579"/>
      </right>
      <top/>
      <bottom style="medium">
        <color indexed="64"/>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medium">
        <color indexed="64"/>
      </right>
      <top style="medium">
        <color indexed="64"/>
      </top>
      <bottom style="medium">
        <color indexed="64"/>
      </bottom>
      <diagonal/>
    </border>
    <border>
      <left style="medium">
        <color indexed="64"/>
      </left>
      <right style="thin">
        <color theme="0" tint="-0.34998626667073579"/>
      </right>
      <top style="thin">
        <color theme="0" tint="-0.34998626667073579"/>
      </top>
      <bottom/>
      <diagonal/>
    </border>
    <border>
      <left style="thin">
        <color theme="0" tint="-0.34998626667073579"/>
      </left>
      <right style="medium">
        <color indexed="64"/>
      </right>
      <top style="thin">
        <color theme="0" tint="-0.34998626667073579"/>
      </top>
      <bottom/>
      <diagonal/>
    </border>
    <border>
      <left style="medium">
        <color indexed="64"/>
      </left>
      <right style="thin">
        <color theme="0" tint="-0.34998626667073579"/>
      </right>
      <top style="medium">
        <color rgb="FF000000"/>
      </top>
      <bottom/>
      <diagonal/>
    </border>
    <border>
      <left style="thin">
        <color theme="0" tint="-0.34998626667073579"/>
      </left>
      <right style="medium">
        <color indexed="64"/>
      </right>
      <top style="medium">
        <color rgb="FF000000"/>
      </top>
      <bottom/>
      <diagonal/>
    </border>
    <border>
      <left style="medium">
        <color indexed="64"/>
      </left>
      <right style="thin">
        <color theme="0" tint="-0.34998626667073579"/>
      </right>
      <top style="medium">
        <color rgb="FF000000"/>
      </top>
      <bottom style="thin">
        <color theme="0" tint="-0.34998626667073579"/>
      </bottom>
      <diagonal/>
    </border>
    <border>
      <left style="thin">
        <color theme="0" tint="-0.34998626667073579"/>
      </left>
      <right style="medium">
        <color indexed="64"/>
      </right>
      <top style="medium">
        <color rgb="FF000000"/>
      </top>
      <bottom style="thin">
        <color theme="0" tint="-0.34998626667073579"/>
      </bottom>
      <diagonal/>
    </border>
    <border>
      <left style="medium">
        <color indexed="64"/>
      </left>
      <right style="thin">
        <color theme="0" tint="-0.34998626667073579"/>
      </right>
      <top/>
      <bottom style="medium">
        <color rgb="FF000000"/>
      </bottom>
      <diagonal/>
    </border>
    <border>
      <left style="thin">
        <color theme="0" tint="-0.34998626667073579"/>
      </left>
      <right style="medium">
        <color indexed="64"/>
      </right>
      <top/>
      <bottom style="medium">
        <color rgb="FF000000"/>
      </bottom>
      <diagonal/>
    </border>
    <border>
      <left style="medium">
        <color indexed="64"/>
      </left>
      <right style="thin">
        <color theme="0" tint="-0.34998626667073579"/>
      </right>
      <top style="thin">
        <color theme="0" tint="-0.249977111117893"/>
      </top>
      <bottom style="medium">
        <color indexed="64"/>
      </bottom>
      <diagonal/>
    </border>
    <border>
      <left style="thin">
        <color theme="0" tint="-0.34998626667073579"/>
      </left>
      <right style="medium">
        <color indexed="64"/>
      </right>
      <top style="thin">
        <color theme="0" tint="-0.249977111117893"/>
      </top>
      <bottom style="medium">
        <color indexed="64"/>
      </bottom>
      <diagonal/>
    </border>
    <border>
      <left style="thin">
        <color theme="0" tint="-0.34998626667073579"/>
      </left>
      <right style="medium">
        <color indexed="64"/>
      </right>
      <top style="thin">
        <color theme="0" tint="-0.249977111117893"/>
      </top>
      <bottom style="medium">
        <color theme="0" tint="-0.34998626667073579"/>
      </bottom>
      <diagonal/>
    </border>
    <border>
      <left style="medium">
        <color indexed="64"/>
      </left>
      <right style="thin">
        <color theme="0" tint="-0.34998626667073579"/>
      </right>
      <top style="thin">
        <color theme="0" tint="-0.249977111117893"/>
      </top>
      <bottom style="thin">
        <color theme="0" tint="-0.34998626667073579"/>
      </bottom>
      <diagonal/>
    </border>
    <border>
      <left style="medium">
        <color indexed="64"/>
      </left>
      <right style="thin">
        <color theme="0" tint="-0.34998626667073579"/>
      </right>
      <top style="thin">
        <color theme="0" tint="-0.249977111117893"/>
      </top>
      <bottom/>
      <diagonal/>
    </border>
    <border>
      <left style="medium">
        <color indexed="64"/>
      </left>
      <right style="thin">
        <color theme="0" tint="-0.34998626667073579"/>
      </right>
      <top style="thin">
        <color theme="0" tint="-0.249977111117893"/>
      </top>
      <bottom style="thin">
        <color theme="0" tint="-0.249977111117893"/>
      </bottom>
      <diagonal/>
    </border>
    <border>
      <left style="thin">
        <color theme="0" tint="-0.34998626667073579"/>
      </left>
      <right style="medium">
        <color indexed="64"/>
      </right>
      <top style="thin">
        <color theme="0" tint="-0.249977111117893"/>
      </top>
      <bottom style="thin">
        <color theme="0" tint="-0.249977111117893"/>
      </bottom>
      <diagonal/>
    </border>
    <border>
      <left style="thin">
        <color theme="0" tint="-0.34998626667073579"/>
      </left>
      <right style="medium">
        <color indexed="64"/>
      </right>
      <top style="thin">
        <color theme="0" tint="-0.249977111117893"/>
      </top>
      <bottom/>
      <diagonal/>
    </border>
    <border>
      <left style="medium">
        <color indexed="64"/>
      </left>
      <right style="thin">
        <color theme="0" tint="-0.34998626667073579"/>
      </right>
      <top style="thin">
        <color theme="0" tint="-0.249977111117893"/>
      </top>
      <bottom style="medium">
        <color rgb="FF000000"/>
      </bottom>
      <diagonal/>
    </border>
    <border>
      <left style="medium">
        <color indexed="64"/>
      </left>
      <right style="thin">
        <color theme="0" tint="-0.34998626667073579"/>
      </right>
      <top style="medium">
        <color rgb="FF000000"/>
      </top>
      <bottom style="thin">
        <color theme="0" tint="-0.249977111117893"/>
      </bottom>
      <diagonal/>
    </border>
    <border>
      <left style="thin">
        <color theme="0" tint="-0.34998626667073579"/>
      </left>
      <right style="medium">
        <color indexed="64"/>
      </right>
      <top style="medium">
        <color rgb="FF000000"/>
      </top>
      <bottom style="thin">
        <color theme="0" tint="-0.249977111117893"/>
      </bottom>
      <diagonal/>
    </border>
    <border>
      <left style="thin">
        <color theme="0" tint="-0.34998626667073579"/>
      </left>
      <right style="medium">
        <color indexed="64"/>
      </right>
      <top style="medium">
        <color indexed="64"/>
      </top>
      <bottom style="thin">
        <color theme="0" tint="-0.249977111117893"/>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medium">
        <color indexed="64"/>
      </left>
      <right style="thin">
        <color indexed="64"/>
      </right>
      <top style="thin">
        <color theme="0" tint="-0.249977111117893"/>
      </top>
      <bottom style="medium">
        <color indexed="64"/>
      </bottom>
      <diagonal/>
    </border>
    <border>
      <left style="thin">
        <color indexed="64"/>
      </left>
      <right style="medium">
        <color indexed="64"/>
      </right>
      <top/>
      <bottom style="thin">
        <color indexed="64"/>
      </bottom>
      <diagonal/>
    </border>
    <border>
      <left style="medium">
        <color theme="0" tint="-0.249977111117893"/>
      </left>
      <right/>
      <top style="medium">
        <color theme="0" tint="-0.249977111117893"/>
      </top>
      <bottom style="medium">
        <color indexed="64"/>
      </bottom>
      <diagonal/>
    </border>
    <border>
      <left/>
      <right/>
      <top style="medium">
        <color theme="0" tint="-0.249977111117893"/>
      </top>
      <bottom style="medium">
        <color indexed="64"/>
      </bottom>
      <diagonal/>
    </border>
    <border>
      <left/>
      <right style="medium">
        <color theme="0" tint="-0.249977111117893"/>
      </right>
      <top style="medium">
        <color theme="0" tint="-0.249977111117893"/>
      </top>
      <bottom style="medium">
        <color indexed="64"/>
      </bottom>
      <diagonal/>
    </border>
    <border>
      <left style="medium">
        <color theme="0" tint="-0.249977111117893"/>
      </left>
      <right style="medium">
        <color auto="1"/>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style="medium">
        <color rgb="FF000000"/>
      </bottom>
      <diagonal/>
    </border>
    <border>
      <left/>
      <right style="medium">
        <color indexed="64"/>
      </right>
      <top style="medium">
        <color indexed="64"/>
      </top>
      <bottom style="medium">
        <color rgb="FF000000"/>
      </bottom>
      <diagonal/>
    </border>
    <border>
      <left/>
      <right style="medium">
        <color indexed="64"/>
      </right>
      <top/>
      <bottom style="thin">
        <color rgb="FF000000"/>
      </bottom>
      <diagonal/>
    </border>
    <border>
      <left style="medium">
        <color indexed="64"/>
      </left>
      <right/>
      <top style="thin">
        <color theme="0" tint="-0.249977111117893"/>
      </top>
      <bottom style="medium">
        <color indexed="64"/>
      </bottom>
      <diagonal/>
    </border>
    <border>
      <left/>
      <right/>
      <top style="thin">
        <color theme="0" tint="-0.249977111117893"/>
      </top>
      <bottom style="medium">
        <color indexed="64"/>
      </bottom>
      <diagonal/>
    </border>
    <border>
      <left style="medium">
        <color indexed="64"/>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rgb="FF000000"/>
      </left>
      <right/>
      <top style="medium">
        <color rgb="FF000000"/>
      </top>
      <bottom style="thin">
        <color theme="0" tint="-0.14999847407452621"/>
      </bottom>
      <diagonal/>
    </border>
    <border>
      <left/>
      <right style="medium">
        <color rgb="FF000000"/>
      </right>
      <top style="medium">
        <color rgb="FF000000"/>
      </top>
      <bottom style="thin">
        <color theme="0" tint="-0.14999847407452621"/>
      </bottom>
      <diagonal/>
    </border>
    <border>
      <left/>
      <right/>
      <top style="medium">
        <color rgb="FF000000"/>
      </top>
      <bottom style="thin">
        <color theme="0" tint="-0.14999847407452621"/>
      </bottom>
      <diagonal/>
    </border>
    <border>
      <left style="medium">
        <color indexed="64"/>
      </left>
      <right/>
      <top style="medium">
        <color rgb="FF000000"/>
      </top>
      <bottom style="thin">
        <color indexed="64"/>
      </bottom>
      <diagonal/>
    </border>
    <border>
      <left style="medium">
        <color indexed="64"/>
      </left>
      <right style="thin">
        <color rgb="FF000000"/>
      </right>
      <top style="medium">
        <color rgb="FF000000"/>
      </top>
      <bottom style="thin">
        <color rgb="FF000000"/>
      </bottom>
      <diagonal/>
    </border>
    <border>
      <left/>
      <right style="medium">
        <color indexed="64"/>
      </right>
      <top style="medium">
        <color rgb="FF000000"/>
      </top>
      <bottom style="thin">
        <color rgb="FF000000"/>
      </bottom>
      <diagonal/>
    </border>
    <border>
      <left style="medium">
        <color indexed="64"/>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rgb="FF000000"/>
      </left>
      <right style="thin">
        <color indexed="64"/>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right style="medium">
        <color rgb="FF004E63"/>
      </right>
      <top/>
      <bottom style="medium">
        <color rgb="FF004E63"/>
      </bottom>
      <diagonal/>
    </border>
    <border>
      <left style="thin">
        <color theme="0" tint="-0.14999847407452621"/>
      </left>
      <right style="thin">
        <color theme="0" tint="-0.14999847407452621"/>
      </right>
      <top/>
      <bottom style="medium">
        <color indexed="64"/>
      </bottom>
      <diagonal/>
    </border>
    <border>
      <left style="thin">
        <color theme="0" tint="-0.14999847407452621"/>
      </left>
      <right/>
      <top/>
      <bottom style="medium">
        <color indexed="64"/>
      </bottom>
      <diagonal/>
    </border>
  </borders>
  <cellStyleXfs count="19">
    <xf numFmtId="0" fontId="0" fillId="0" borderId="0"/>
    <xf numFmtId="0" fontId="2" fillId="0" borderId="0"/>
    <xf numFmtId="0" fontId="2" fillId="0" borderId="0"/>
    <xf numFmtId="0" fontId="3" fillId="0" borderId="0"/>
    <xf numFmtId="0" fontId="3" fillId="0" borderId="1"/>
    <xf numFmtId="0" fontId="5" fillId="0" borderId="0" applyNumberFormat="0" applyFill="0" applyBorder="0" applyAlignment="0" applyProtection="0"/>
    <xf numFmtId="0" fontId="6" fillId="0" borderId="1"/>
    <xf numFmtId="0" fontId="5" fillId="0" borderId="1" applyNumberFormat="0" applyFill="0" applyBorder="0" applyAlignment="0" applyProtection="0"/>
    <xf numFmtId="0" fontId="2" fillId="0" borderId="1"/>
    <xf numFmtId="0" fontId="3" fillId="0" borderId="1"/>
    <xf numFmtId="0" fontId="3" fillId="0" borderId="1"/>
    <xf numFmtId="0" fontId="2" fillId="0" borderId="1"/>
    <xf numFmtId="0" fontId="2" fillId="0" borderId="1"/>
    <xf numFmtId="0" fontId="3" fillId="0" borderId="1"/>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3" fillId="0" borderId="1"/>
  </cellStyleXfs>
  <cellXfs count="1208">
    <xf numFmtId="0" fontId="0" fillId="0" borderId="0" xfId="0"/>
    <xf numFmtId="0" fontId="0" fillId="0" borderId="0" xfId="0" applyAlignment="1">
      <alignment wrapText="1"/>
    </xf>
    <xf numFmtId="0" fontId="0" fillId="0" borderId="0" xfId="0" applyAlignment="1">
      <alignment vertical="top"/>
    </xf>
    <xf numFmtId="0" fontId="0" fillId="0" borderId="0" xfId="0" applyAlignment="1">
      <alignment horizontal="left" vertical="top"/>
    </xf>
    <xf numFmtId="0" fontId="0" fillId="0" borderId="0" xfId="0" applyAlignment="1">
      <alignment vertical="top" wrapText="1"/>
    </xf>
    <xf numFmtId="0" fontId="10" fillId="0" borderId="0" xfId="0" applyFont="1" applyAlignment="1">
      <alignment vertical="top"/>
    </xf>
    <xf numFmtId="0" fontId="11" fillId="0" borderId="0" xfId="0" applyFont="1"/>
    <xf numFmtId="0" fontId="2" fillId="0" borderId="0" xfId="0" applyFont="1"/>
    <xf numFmtId="0" fontId="10" fillId="4" borderId="5"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0" fillId="0" borderId="0" xfId="0" applyAlignment="1" applyProtection="1">
      <alignment vertical="top"/>
      <protection locked="0"/>
    </xf>
    <xf numFmtId="0" fontId="0" fillId="0" borderId="0" xfId="0" applyAlignment="1" applyProtection="1">
      <alignment horizontal="left" vertical="top"/>
      <protection locked="0"/>
    </xf>
    <xf numFmtId="0" fontId="0" fillId="0" borderId="0" xfId="0" applyAlignment="1" applyProtection="1">
      <alignment vertical="top" wrapText="1"/>
      <protection locked="0"/>
    </xf>
    <xf numFmtId="0" fontId="10" fillId="3" borderId="24" xfId="0" applyFont="1" applyFill="1" applyBorder="1" applyAlignment="1" applyProtection="1">
      <alignment horizontal="center" vertical="center" wrapText="1"/>
      <protection locked="0"/>
    </xf>
    <xf numFmtId="0" fontId="10" fillId="3" borderId="20" xfId="0" applyFont="1" applyFill="1" applyBorder="1" applyAlignment="1" applyProtection="1">
      <alignment horizontal="center" vertical="center" wrapText="1"/>
      <protection locked="0"/>
    </xf>
    <xf numFmtId="0" fontId="10" fillId="3" borderId="40" xfId="0" applyFont="1" applyFill="1" applyBorder="1" applyAlignment="1" applyProtection="1">
      <alignment horizontal="center" vertical="center" wrapText="1"/>
      <protection locked="0"/>
    </xf>
    <xf numFmtId="0" fontId="0" fillId="0" borderId="1" xfId="0" applyBorder="1" applyAlignment="1" applyProtection="1">
      <alignment horizontal="left" vertical="top" wrapText="1"/>
      <protection locked="0"/>
    </xf>
    <xf numFmtId="0" fontId="0" fillId="0" borderId="1" xfId="0" applyBorder="1" applyAlignment="1">
      <alignment vertical="top" wrapText="1"/>
    </xf>
    <xf numFmtId="0" fontId="25" fillId="0" borderId="1" xfId="0" applyFont="1" applyBorder="1" applyAlignment="1">
      <alignment wrapText="1"/>
    </xf>
    <xf numFmtId="0" fontId="0" fillId="0" borderId="1" xfId="0" applyBorder="1"/>
    <xf numFmtId="0" fontId="25" fillId="0" borderId="0" xfId="0" applyFont="1" applyAlignment="1">
      <alignment wrapText="1"/>
    </xf>
    <xf numFmtId="0" fontId="0" fillId="0" borderId="0" xfId="0" applyAlignment="1">
      <alignment horizontal="left" wrapText="1"/>
    </xf>
    <xf numFmtId="0" fontId="0" fillId="0" borderId="1" xfId="0" applyBorder="1" applyAlignment="1">
      <alignment horizontal="left" vertical="top" wrapText="1"/>
    </xf>
    <xf numFmtId="0" fontId="25" fillId="0" borderId="0" xfId="0" applyFont="1"/>
    <xf numFmtId="0" fontId="25" fillId="0" borderId="0" xfId="0" applyFont="1" applyAlignment="1">
      <alignment vertical="center"/>
    </xf>
    <xf numFmtId="0" fontId="2" fillId="0" borderId="0" xfId="0" applyFont="1" applyAlignment="1">
      <alignment vertical="center" wrapText="1"/>
    </xf>
    <xf numFmtId="0" fontId="25" fillId="0" borderId="1" xfId="0" applyFont="1" applyBorder="1"/>
    <xf numFmtId="0" fontId="2" fillId="0" borderId="1" xfId="0" applyFont="1" applyBorder="1" applyAlignment="1">
      <alignment wrapText="1"/>
    </xf>
    <xf numFmtId="0" fontId="2" fillId="0" borderId="0" xfId="0" applyFont="1" applyAlignment="1">
      <alignment wrapText="1"/>
    </xf>
    <xf numFmtId="0" fontId="2" fillId="0" borderId="0" xfId="0" applyFont="1" applyAlignment="1">
      <alignment horizontal="left" vertical="center" wrapText="1"/>
    </xf>
    <xf numFmtId="0" fontId="2" fillId="0" borderId="1" xfId="0" applyFont="1" applyBorder="1"/>
    <xf numFmtId="0" fontId="22" fillId="5" borderId="42" xfId="0" applyFont="1" applyFill="1" applyBorder="1" applyAlignment="1">
      <alignment horizontal="center" vertical="center" wrapText="1" readingOrder="1"/>
    </xf>
    <xf numFmtId="0" fontId="2" fillId="0" borderId="1" xfId="0" applyFont="1" applyBorder="1" applyAlignment="1">
      <alignment vertical="center" wrapText="1"/>
    </xf>
    <xf numFmtId="0" fontId="27" fillId="7" borderId="75" xfId="0" applyFont="1" applyFill="1" applyBorder="1" applyAlignment="1">
      <alignment horizontal="center" vertical="center" wrapText="1" readingOrder="1"/>
    </xf>
    <xf numFmtId="0" fontId="27" fillId="7" borderId="78" xfId="0" applyFont="1" applyFill="1" applyBorder="1" applyAlignment="1">
      <alignment horizontal="center" vertical="center" wrapText="1" readingOrder="1"/>
    </xf>
    <xf numFmtId="0" fontId="32" fillId="7" borderId="80" xfId="0" applyFont="1" applyFill="1" applyBorder="1" applyAlignment="1">
      <alignment horizontal="center" vertical="center" wrapText="1"/>
    </xf>
    <xf numFmtId="0" fontId="26" fillId="8" borderId="61" xfId="0" applyFont="1" applyFill="1" applyBorder="1" applyAlignment="1">
      <alignment vertical="center" wrapText="1" readingOrder="1"/>
    </xf>
    <xf numFmtId="0" fontId="2" fillId="0" borderId="1" xfId="0" applyFont="1" applyBorder="1" applyAlignment="1">
      <alignment horizontal="left" wrapText="1"/>
    </xf>
    <xf numFmtId="0" fontId="2" fillId="0" borderId="0" xfId="0" applyFont="1" applyAlignment="1">
      <alignment horizontal="left" wrapText="1"/>
    </xf>
    <xf numFmtId="0" fontId="25" fillId="0" borderId="0" xfId="0" applyFont="1" applyAlignment="1">
      <alignment vertical="top" wrapText="1"/>
    </xf>
    <xf numFmtId="0" fontId="25" fillId="0" borderId="8" xfId="0" applyFont="1" applyBorder="1" applyAlignment="1">
      <alignment vertical="top" wrapText="1"/>
    </xf>
    <xf numFmtId="0" fontId="6" fillId="0" borderId="0" xfId="0" applyFont="1" applyAlignment="1">
      <alignment vertical="top" wrapText="1"/>
    </xf>
    <xf numFmtId="0" fontId="25" fillId="0" borderId="0" xfId="0" applyFont="1" applyAlignment="1">
      <alignment vertical="top"/>
    </xf>
    <xf numFmtId="0" fontId="27" fillId="5" borderId="42" xfId="0" applyFont="1" applyFill="1" applyBorder="1" applyAlignment="1">
      <alignment vertical="center" wrapText="1" readingOrder="1"/>
    </xf>
    <xf numFmtId="0" fontId="25" fillId="9" borderId="61" xfId="0" applyFont="1" applyFill="1" applyBorder="1" applyAlignment="1">
      <alignment horizontal="left" vertical="top" wrapText="1"/>
    </xf>
    <xf numFmtId="0" fontId="25" fillId="10" borderId="93" xfId="0" applyFont="1" applyFill="1" applyBorder="1" applyAlignment="1">
      <alignment horizontal="left" vertical="top" wrapText="1"/>
    </xf>
    <xf numFmtId="0" fontId="6" fillId="0" borderId="0" xfId="0" applyFont="1" applyAlignment="1">
      <alignment wrapText="1"/>
    </xf>
    <xf numFmtId="0" fontId="6" fillId="0" borderId="0" xfId="0" applyFont="1" applyAlignment="1">
      <alignment horizontal="left" wrapText="1" indent="2"/>
    </xf>
    <xf numFmtId="0" fontId="6" fillId="0" borderId="1" xfId="0" applyFont="1" applyBorder="1" applyAlignment="1">
      <alignment wrapText="1"/>
    </xf>
    <xf numFmtId="0" fontId="41" fillId="0" borderId="0" xfId="0" applyFont="1" applyAlignment="1">
      <alignment wrapText="1"/>
    </xf>
    <xf numFmtId="0" fontId="24" fillId="0" borderId="1" xfId="0" applyFont="1" applyBorder="1" applyAlignment="1">
      <alignment wrapText="1"/>
    </xf>
    <xf numFmtId="0" fontId="24" fillId="0" borderId="0" xfId="0" applyFont="1" applyAlignment="1">
      <alignment wrapText="1"/>
    </xf>
    <xf numFmtId="0" fontId="27" fillId="5" borderId="67" xfId="0" applyFont="1" applyFill="1" applyBorder="1" applyAlignment="1">
      <alignment horizontal="center" vertical="center" wrapText="1" readingOrder="1"/>
    </xf>
    <xf numFmtId="0" fontId="26" fillId="8" borderId="86" xfId="0" applyFont="1" applyFill="1" applyBorder="1" applyAlignment="1">
      <alignment vertical="center" wrapText="1" readingOrder="1"/>
    </xf>
    <xf numFmtId="0" fontId="26" fillId="8" borderId="74" xfId="0" applyFont="1" applyFill="1" applyBorder="1" applyAlignment="1">
      <alignment vertical="center" wrapText="1" readingOrder="1"/>
    </xf>
    <xf numFmtId="0" fontId="26" fillId="8" borderId="64" xfId="0" applyFont="1" applyFill="1" applyBorder="1" applyAlignment="1">
      <alignment vertical="center" wrapText="1" readingOrder="1"/>
    </xf>
    <xf numFmtId="0" fontId="26" fillId="8" borderId="54" xfId="0" applyFont="1" applyFill="1" applyBorder="1" applyAlignment="1">
      <alignment vertical="center" wrapText="1" readingOrder="1"/>
    </xf>
    <xf numFmtId="0" fontId="27" fillId="5" borderId="61" xfId="0" applyFont="1" applyFill="1" applyBorder="1" applyAlignment="1">
      <alignment horizontal="center" vertical="center" wrapText="1" readingOrder="1"/>
    </xf>
    <xf numFmtId="0" fontId="27" fillId="5" borderId="72" xfId="0" applyFont="1" applyFill="1" applyBorder="1" applyAlignment="1">
      <alignment horizontal="center" vertical="center" wrapText="1" readingOrder="1"/>
    </xf>
    <xf numFmtId="0" fontId="27" fillId="5" borderId="64" xfId="0" applyFont="1" applyFill="1" applyBorder="1" applyAlignment="1">
      <alignment horizontal="center" vertical="center" wrapText="1" readingOrder="1"/>
    </xf>
    <xf numFmtId="0" fontId="25" fillId="0" borderId="1" xfId="0" applyFont="1" applyBorder="1" applyAlignment="1">
      <alignment vertical="center" wrapText="1"/>
    </xf>
    <xf numFmtId="0" fontId="6" fillId="0" borderId="1" xfId="0" applyFont="1" applyBorder="1"/>
    <xf numFmtId="0" fontId="42" fillId="0" borderId="0" xfId="0" applyFont="1" applyAlignment="1">
      <alignment vertical="top" wrapText="1"/>
    </xf>
    <xf numFmtId="0" fontId="11" fillId="0" borderId="1" xfId="0" applyFont="1" applyBorder="1" applyAlignment="1">
      <alignment wrapText="1"/>
    </xf>
    <xf numFmtId="0" fontId="27" fillId="5" borderId="34" xfId="0" applyFont="1" applyFill="1" applyBorder="1" applyAlignment="1">
      <alignment vertical="center" wrapText="1" readingOrder="1"/>
    </xf>
    <xf numFmtId="0" fontId="27" fillId="7" borderId="76" xfId="0" applyFont="1" applyFill="1" applyBorder="1" applyAlignment="1">
      <alignment horizontal="center" vertical="center" wrapText="1" readingOrder="1"/>
    </xf>
    <xf numFmtId="0" fontId="27" fillId="7" borderId="2" xfId="0" applyFont="1" applyFill="1" applyBorder="1" applyAlignment="1">
      <alignment horizontal="center" vertical="center" wrapText="1" readingOrder="1"/>
    </xf>
    <xf numFmtId="0" fontId="27" fillId="7" borderId="81" xfId="0" applyFont="1" applyFill="1" applyBorder="1" applyAlignment="1">
      <alignment horizontal="center" vertical="center" wrapText="1" readingOrder="1"/>
    </xf>
    <xf numFmtId="0" fontId="27" fillId="5" borderId="8" xfId="0" applyFont="1" applyFill="1" applyBorder="1" applyAlignment="1">
      <alignment vertical="center" wrapText="1" readingOrder="1"/>
    </xf>
    <xf numFmtId="0" fontId="27" fillId="5" borderId="50" xfId="0" applyFont="1" applyFill="1" applyBorder="1" applyAlignment="1">
      <alignment vertical="center" wrapText="1" readingOrder="1"/>
    </xf>
    <xf numFmtId="0" fontId="25" fillId="9" borderId="57" xfId="0" applyFont="1" applyFill="1" applyBorder="1" applyAlignment="1">
      <alignment horizontal="left" vertical="center" wrapText="1"/>
    </xf>
    <xf numFmtId="0" fontId="25" fillId="9" borderId="57" xfId="0" applyFont="1" applyFill="1" applyBorder="1" applyAlignment="1">
      <alignment vertical="center" wrapText="1"/>
    </xf>
    <xf numFmtId="0" fontId="25" fillId="9" borderId="61" xfId="0" applyFont="1" applyFill="1" applyBorder="1" applyAlignment="1">
      <alignment vertical="center" wrapText="1"/>
    </xf>
    <xf numFmtId="0" fontId="25" fillId="9" borderId="1" xfId="0" applyFont="1" applyFill="1" applyBorder="1" applyAlignment="1">
      <alignment horizontal="left" vertical="center" wrapText="1"/>
    </xf>
    <xf numFmtId="0" fontId="25" fillId="9" borderId="1" xfId="0" applyFont="1" applyFill="1" applyBorder="1" applyAlignment="1">
      <alignment vertical="center" wrapText="1"/>
    </xf>
    <xf numFmtId="0" fontId="25" fillId="9" borderId="63" xfId="0" applyFont="1" applyFill="1" applyBorder="1" applyAlignment="1">
      <alignment horizontal="left" vertical="center" wrapText="1"/>
    </xf>
    <xf numFmtId="0" fontId="25" fillId="9" borderId="63" xfId="0" applyFont="1" applyFill="1" applyBorder="1" applyAlignment="1">
      <alignment vertical="center" wrapText="1"/>
    </xf>
    <xf numFmtId="0" fontId="25" fillId="9" borderId="56" xfId="0" applyFont="1" applyFill="1" applyBorder="1" applyAlignment="1">
      <alignment vertical="center" wrapText="1"/>
    </xf>
    <xf numFmtId="0" fontId="25" fillId="9" borderId="61" xfId="0" applyFont="1" applyFill="1" applyBorder="1" applyAlignment="1">
      <alignment horizontal="center" vertical="center" wrapText="1"/>
    </xf>
    <xf numFmtId="0" fontId="25" fillId="9" borderId="66" xfId="0" applyFont="1" applyFill="1" applyBorder="1" applyAlignment="1">
      <alignment vertical="center" wrapText="1"/>
    </xf>
    <xf numFmtId="0" fontId="25" fillId="9" borderId="69" xfId="0" applyFont="1" applyFill="1" applyBorder="1" applyAlignment="1">
      <alignment horizontal="center" vertical="center" wrapText="1"/>
    </xf>
    <xf numFmtId="0" fontId="25" fillId="7" borderId="131" xfId="0" applyFont="1" applyFill="1" applyBorder="1" applyAlignment="1">
      <alignment horizontal="left" vertical="center" wrapText="1"/>
    </xf>
    <xf numFmtId="0" fontId="25" fillId="7" borderId="132" xfId="0" applyFont="1" applyFill="1" applyBorder="1" applyAlignment="1">
      <alignment horizontal="left" vertical="center" wrapText="1"/>
    </xf>
    <xf numFmtId="0" fontId="25" fillId="7" borderId="132" xfId="0" applyFont="1" applyFill="1" applyBorder="1" applyAlignment="1">
      <alignment vertical="center" wrapText="1"/>
    </xf>
    <xf numFmtId="0" fontId="25" fillId="7" borderId="133" xfId="0" applyFont="1" applyFill="1" applyBorder="1" applyAlignment="1">
      <alignment wrapText="1"/>
    </xf>
    <xf numFmtId="0" fontId="25" fillId="7" borderId="134" xfId="0" applyFont="1" applyFill="1" applyBorder="1" applyAlignment="1">
      <alignment horizontal="left" vertical="center" wrapText="1"/>
    </xf>
    <xf numFmtId="0" fontId="25" fillId="7" borderId="135" xfId="0" applyFont="1" applyFill="1" applyBorder="1" applyAlignment="1">
      <alignment horizontal="left" vertical="center" wrapText="1"/>
    </xf>
    <xf numFmtId="0" fontId="25" fillId="7" borderId="135" xfId="0" applyFont="1" applyFill="1" applyBorder="1" applyAlignment="1">
      <alignment vertical="center" wrapText="1"/>
    </xf>
    <xf numFmtId="0" fontId="25" fillId="7" borderId="136" xfId="0" applyFont="1" applyFill="1" applyBorder="1" applyAlignment="1">
      <alignment wrapText="1"/>
    </xf>
    <xf numFmtId="0" fontId="25" fillId="7" borderId="137" xfId="0" applyFont="1" applyFill="1" applyBorder="1" applyAlignment="1">
      <alignment horizontal="left" vertical="center" wrapText="1"/>
    </xf>
    <xf numFmtId="0" fontId="25" fillId="7" borderId="138" xfId="0" applyFont="1" applyFill="1" applyBorder="1" applyAlignment="1">
      <alignment horizontal="left" vertical="center" wrapText="1"/>
    </xf>
    <xf numFmtId="0" fontId="25" fillId="7" borderId="138" xfId="0" applyFont="1" applyFill="1" applyBorder="1" applyAlignment="1">
      <alignment vertical="center" wrapText="1"/>
    </xf>
    <xf numFmtId="0" fontId="25" fillId="7" borderId="139" xfId="0" applyFont="1" applyFill="1" applyBorder="1" applyAlignment="1">
      <alignment wrapText="1"/>
    </xf>
    <xf numFmtId="0" fontId="25" fillId="7" borderId="140" xfId="0" applyFont="1" applyFill="1" applyBorder="1" applyAlignment="1">
      <alignment horizontal="left" vertical="center" wrapText="1"/>
    </xf>
    <xf numFmtId="0" fontId="25" fillId="7" borderId="141" xfId="0" applyFont="1" applyFill="1" applyBorder="1" applyAlignment="1">
      <alignment horizontal="left" vertical="center" wrapText="1"/>
    </xf>
    <xf numFmtId="0" fontId="25" fillId="7" borderId="141" xfId="0" applyFont="1" applyFill="1" applyBorder="1" applyAlignment="1">
      <alignment vertical="center" wrapText="1"/>
    </xf>
    <xf numFmtId="0" fontId="25" fillId="7" borderId="142" xfId="0" applyFont="1" applyFill="1" applyBorder="1" applyAlignment="1">
      <alignment wrapText="1"/>
    </xf>
    <xf numFmtId="0" fontId="25" fillId="7" borderId="143" xfId="0" applyFont="1" applyFill="1" applyBorder="1" applyAlignment="1">
      <alignment horizontal="left" vertical="center" wrapText="1"/>
    </xf>
    <xf numFmtId="0" fontId="25" fillId="7" borderId="145" xfId="0" applyFont="1" applyFill="1" applyBorder="1" applyAlignment="1">
      <alignment horizontal="left" vertical="center" wrapText="1"/>
    </xf>
    <xf numFmtId="0" fontId="25" fillId="7" borderId="133" xfId="0" applyFont="1" applyFill="1" applyBorder="1" applyAlignment="1">
      <alignment vertical="center" wrapText="1"/>
    </xf>
    <xf numFmtId="0" fontId="25" fillId="7" borderId="139" xfId="0" applyFont="1" applyFill="1" applyBorder="1" applyAlignment="1">
      <alignment vertical="center" wrapText="1"/>
    </xf>
    <xf numFmtId="0" fontId="25" fillId="7" borderId="136" xfId="0" applyFont="1" applyFill="1" applyBorder="1" applyAlignment="1">
      <alignment vertical="center" wrapText="1"/>
    </xf>
    <xf numFmtId="0" fontId="25" fillId="7" borderId="146" xfId="0" applyFont="1" applyFill="1" applyBorder="1" applyAlignment="1">
      <alignment horizontal="left" vertical="center" wrapText="1"/>
    </xf>
    <xf numFmtId="0" fontId="25" fillId="7" borderId="147" xfId="0" applyFont="1" applyFill="1" applyBorder="1" applyAlignment="1">
      <alignment horizontal="left" vertical="center" wrapText="1"/>
    </xf>
    <xf numFmtId="0" fontId="25" fillId="7" borderId="147" xfId="0" applyFont="1" applyFill="1" applyBorder="1" applyAlignment="1">
      <alignment vertical="center" wrapText="1"/>
    </xf>
    <xf numFmtId="0" fontId="25" fillId="7" borderId="148" xfId="0" applyFont="1" applyFill="1" applyBorder="1" applyAlignment="1">
      <alignment vertical="center" wrapText="1"/>
    </xf>
    <xf numFmtId="0" fontId="25" fillId="7" borderId="149" xfId="0" applyFont="1" applyFill="1" applyBorder="1" applyAlignment="1">
      <alignment horizontal="left" vertical="center" wrapText="1"/>
    </xf>
    <xf numFmtId="0" fontId="25" fillId="7" borderId="150" xfId="0" applyFont="1" applyFill="1" applyBorder="1" applyAlignment="1">
      <alignment horizontal="left" vertical="center" wrapText="1"/>
    </xf>
    <xf numFmtId="0" fontId="25" fillId="7" borderId="150" xfId="0" applyFont="1" applyFill="1" applyBorder="1" applyAlignment="1">
      <alignment vertical="center" wrapText="1"/>
    </xf>
    <xf numFmtId="0" fontId="25" fillId="7" borderId="151" xfId="0" applyFont="1" applyFill="1" applyBorder="1" applyAlignment="1">
      <alignment vertical="center" wrapText="1"/>
    </xf>
    <xf numFmtId="0" fontId="27" fillId="5" borderId="71" xfId="0" applyFont="1" applyFill="1" applyBorder="1" applyAlignment="1">
      <alignment horizontal="center" vertical="center" wrapText="1" readingOrder="1"/>
    </xf>
    <xf numFmtId="0" fontId="27" fillId="5" borderId="54" xfId="0" applyFont="1" applyFill="1" applyBorder="1" applyAlignment="1">
      <alignment horizontal="center" vertical="center" wrapText="1" readingOrder="1"/>
    </xf>
    <xf numFmtId="0" fontId="25" fillId="7" borderId="136" xfId="0" applyFont="1" applyFill="1" applyBorder="1" applyAlignment="1">
      <alignment horizontal="left" vertical="top" wrapText="1"/>
    </xf>
    <xf numFmtId="0" fontId="25" fillId="7" borderId="131" xfId="0" applyFont="1" applyFill="1" applyBorder="1" applyAlignment="1">
      <alignment horizontal="left" vertical="top" wrapText="1"/>
    </xf>
    <xf numFmtId="0" fontId="25" fillId="7" borderId="132" xfId="0" applyFont="1" applyFill="1" applyBorder="1" applyAlignment="1">
      <alignment horizontal="left" vertical="top" wrapText="1"/>
    </xf>
    <xf numFmtId="0" fontId="25" fillId="7" borderId="133" xfId="0" applyFont="1" applyFill="1" applyBorder="1" applyAlignment="1">
      <alignment horizontal="left" vertical="top" wrapText="1"/>
    </xf>
    <xf numFmtId="0" fontId="25" fillId="7" borderId="152" xfId="0" applyFont="1" applyFill="1" applyBorder="1" applyAlignment="1">
      <alignment horizontal="left" vertical="top" wrapText="1"/>
    </xf>
    <xf numFmtId="0" fontId="25" fillId="7" borderId="153" xfId="0" applyFont="1" applyFill="1" applyBorder="1" applyAlignment="1">
      <alignment horizontal="left" vertical="top" wrapText="1"/>
    </xf>
    <xf numFmtId="0" fontId="25" fillId="7" borderId="154" xfId="0" applyFont="1" applyFill="1" applyBorder="1" applyAlignment="1">
      <alignment horizontal="left" vertical="top" wrapText="1"/>
    </xf>
    <xf numFmtId="0" fontId="25" fillId="10" borderId="63" xfId="0" applyFont="1" applyFill="1" applyBorder="1" applyAlignment="1">
      <alignment horizontal="left" vertical="top" wrapText="1"/>
    </xf>
    <xf numFmtId="0" fontId="25" fillId="7" borderId="134" xfId="0" applyFont="1" applyFill="1" applyBorder="1" applyAlignment="1">
      <alignment horizontal="left" vertical="top" wrapText="1"/>
    </xf>
    <xf numFmtId="0" fontId="25" fillId="7" borderId="135" xfId="0" applyFont="1" applyFill="1" applyBorder="1" applyAlignment="1">
      <alignment horizontal="left" vertical="top" wrapText="1"/>
    </xf>
    <xf numFmtId="0" fontId="25" fillId="7" borderId="137" xfId="0" applyFont="1" applyFill="1" applyBorder="1" applyAlignment="1">
      <alignment horizontal="left" vertical="top" wrapText="1"/>
    </xf>
    <xf numFmtId="0" fontId="25" fillId="7" borderId="138" xfId="0" applyFont="1" applyFill="1" applyBorder="1" applyAlignment="1">
      <alignment horizontal="left" vertical="top" wrapText="1"/>
    </xf>
    <xf numFmtId="0" fontId="25" fillId="7" borderId="139" xfId="0" applyFont="1" applyFill="1" applyBorder="1" applyAlignment="1">
      <alignment horizontal="left" vertical="top" wrapText="1"/>
    </xf>
    <xf numFmtId="0" fontId="25" fillId="12" borderId="63" xfId="0" applyFont="1" applyFill="1" applyBorder="1" applyAlignment="1">
      <alignment horizontal="left" vertical="top" wrapText="1"/>
    </xf>
    <xf numFmtId="0" fontId="25" fillId="13" borderId="131" xfId="0" applyFont="1" applyFill="1" applyBorder="1" applyAlignment="1">
      <alignment horizontal="left" vertical="top" wrapText="1"/>
    </xf>
    <xf numFmtId="0" fontId="25" fillId="13" borderId="132" xfId="0" applyFont="1" applyFill="1" applyBorder="1" applyAlignment="1">
      <alignment horizontal="left" vertical="top" wrapText="1"/>
    </xf>
    <xf numFmtId="0" fontId="25" fillId="13" borderId="133" xfId="0" applyFont="1" applyFill="1" applyBorder="1" applyAlignment="1">
      <alignment horizontal="left" vertical="top" wrapText="1"/>
    </xf>
    <xf numFmtId="0" fontId="25" fillId="13" borderId="134" xfId="0" applyFont="1" applyFill="1" applyBorder="1" applyAlignment="1">
      <alignment horizontal="left" vertical="top" wrapText="1"/>
    </xf>
    <xf numFmtId="0" fontId="25" fillId="13" borderId="135" xfId="0" applyFont="1" applyFill="1" applyBorder="1" applyAlignment="1">
      <alignment horizontal="left" vertical="top" wrapText="1"/>
    </xf>
    <xf numFmtId="0" fontId="25" fillId="13" borderId="136" xfId="0" applyFont="1" applyFill="1" applyBorder="1" applyAlignment="1">
      <alignment horizontal="left" vertical="top" wrapText="1"/>
    </xf>
    <xf numFmtId="0" fontId="25" fillId="13" borderId="137" xfId="0" applyFont="1" applyFill="1" applyBorder="1" applyAlignment="1">
      <alignment horizontal="left" vertical="top" wrapText="1"/>
    </xf>
    <xf numFmtId="0" fontId="25" fillId="13" borderId="138" xfId="0" applyFont="1" applyFill="1" applyBorder="1" applyAlignment="1">
      <alignment horizontal="left" vertical="top" wrapText="1"/>
    </xf>
    <xf numFmtId="0" fontId="25" fillId="13" borderId="139" xfId="0" applyFont="1" applyFill="1" applyBorder="1" applyAlignment="1">
      <alignment horizontal="left" vertical="top" wrapText="1"/>
    </xf>
    <xf numFmtId="0" fontId="25" fillId="10" borderId="91" xfId="0" applyFont="1" applyFill="1" applyBorder="1" applyAlignment="1">
      <alignment horizontal="left" vertical="top" wrapText="1"/>
    </xf>
    <xf numFmtId="0" fontId="25" fillId="7" borderId="140" xfId="0" applyFont="1" applyFill="1" applyBorder="1" applyAlignment="1">
      <alignment horizontal="left" vertical="top" wrapText="1"/>
    </xf>
    <xf numFmtId="0" fontId="25" fillId="7" borderId="141" xfId="0" applyFont="1" applyFill="1" applyBorder="1" applyAlignment="1">
      <alignment horizontal="left" vertical="top" wrapText="1"/>
    </xf>
    <xf numFmtId="0" fontId="25" fillId="7" borderId="142" xfId="0" applyFont="1" applyFill="1" applyBorder="1" applyAlignment="1">
      <alignment horizontal="left" vertical="top" wrapText="1"/>
    </xf>
    <xf numFmtId="0" fontId="25" fillId="7" borderId="155" xfId="0" applyFont="1" applyFill="1" applyBorder="1" applyAlignment="1">
      <alignment horizontal="left" vertical="top" wrapText="1"/>
    </xf>
    <xf numFmtId="0" fontId="25" fillId="7" borderId="156" xfId="0" applyFont="1" applyFill="1" applyBorder="1" applyAlignment="1">
      <alignment horizontal="left" vertical="top" wrapText="1"/>
    </xf>
    <xf numFmtId="0" fontId="25" fillId="7" borderId="158" xfId="0" applyFont="1" applyFill="1" applyBorder="1" applyAlignment="1">
      <alignment horizontal="left" vertical="top" wrapText="1"/>
    </xf>
    <xf numFmtId="0" fontId="25" fillId="7" borderId="159" xfId="0" applyFont="1" applyFill="1" applyBorder="1" applyAlignment="1">
      <alignment horizontal="left" vertical="top" wrapText="1"/>
    </xf>
    <xf numFmtId="0" fontId="25" fillId="7" borderId="160" xfId="0" applyFont="1" applyFill="1" applyBorder="1" applyAlignment="1">
      <alignment horizontal="left" vertical="top" wrapText="1"/>
    </xf>
    <xf numFmtId="0" fontId="25" fillId="7" borderId="161" xfId="0" applyFont="1" applyFill="1" applyBorder="1" applyAlignment="1">
      <alignment horizontal="left" vertical="top" wrapText="1"/>
    </xf>
    <xf numFmtId="0" fontId="25" fillId="7" borderId="162" xfId="0" applyFont="1" applyFill="1" applyBorder="1" applyAlignment="1">
      <alignment horizontal="left" vertical="top" wrapText="1"/>
    </xf>
    <xf numFmtId="0" fontId="25" fillId="7" borderId="163" xfId="0" applyFont="1" applyFill="1" applyBorder="1" applyAlignment="1">
      <alignment horizontal="left" vertical="top" wrapText="1"/>
    </xf>
    <xf numFmtId="0" fontId="25" fillId="7" borderId="164" xfId="0" applyFont="1" applyFill="1" applyBorder="1" applyAlignment="1">
      <alignment horizontal="left" vertical="top" wrapText="1"/>
    </xf>
    <xf numFmtId="0" fontId="25" fillId="7" borderId="166" xfId="0" applyFont="1" applyFill="1" applyBorder="1" applyAlignment="1">
      <alignment horizontal="left" vertical="top" wrapText="1"/>
    </xf>
    <xf numFmtId="0" fontId="25" fillId="7" borderId="131" xfId="0" applyFont="1" applyFill="1" applyBorder="1" applyAlignment="1">
      <alignment horizontal="left" vertical="top" wrapText="1" indent="2"/>
    </xf>
    <xf numFmtId="0" fontId="25" fillId="7" borderId="134" xfId="0" applyFont="1" applyFill="1" applyBorder="1" applyAlignment="1">
      <alignment horizontal="left" vertical="top" wrapText="1" indent="2"/>
    </xf>
    <xf numFmtId="0" fontId="25" fillId="7" borderId="137" xfId="0" applyFont="1" applyFill="1" applyBorder="1" applyAlignment="1">
      <alignment horizontal="left" vertical="top" wrapText="1" indent="2"/>
    </xf>
    <xf numFmtId="0" fontId="25" fillId="7" borderId="152" xfId="0" applyFont="1" applyFill="1" applyBorder="1" applyAlignment="1">
      <alignment horizontal="left" vertical="top" wrapText="1" indent="2"/>
    </xf>
    <xf numFmtId="0" fontId="27" fillId="5" borderId="107" xfId="0" applyFont="1" applyFill="1" applyBorder="1" applyAlignment="1">
      <alignment horizontal="center" vertical="center" wrapText="1" readingOrder="1"/>
    </xf>
    <xf numFmtId="0" fontId="25" fillId="9" borderId="57" xfId="0" applyFont="1" applyFill="1" applyBorder="1" applyAlignment="1">
      <alignment horizontal="left" vertical="top" wrapText="1" indent="2"/>
    </xf>
    <xf numFmtId="0" fontId="40" fillId="7" borderId="139" xfId="0" applyFont="1" applyFill="1" applyBorder="1" applyAlignment="1">
      <alignment horizontal="left" vertical="top" wrapText="1"/>
    </xf>
    <xf numFmtId="0" fontId="25" fillId="7" borderId="157" xfId="0" applyFont="1" applyFill="1" applyBorder="1" applyAlignment="1">
      <alignment horizontal="left" vertical="top" wrapText="1"/>
    </xf>
    <xf numFmtId="0" fontId="10" fillId="4" borderId="57" xfId="0" applyFont="1" applyFill="1" applyBorder="1" applyAlignment="1" applyProtection="1">
      <alignment horizontal="center" vertical="center" wrapText="1"/>
      <protection locked="0"/>
    </xf>
    <xf numFmtId="0" fontId="25" fillId="7" borderId="131" xfId="0" applyFont="1" applyFill="1" applyBorder="1" applyAlignment="1">
      <alignment horizontal="left" vertical="top" wrapText="1" indent="2" readingOrder="1"/>
    </xf>
    <xf numFmtId="0" fontId="25" fillId="7" borderId="134" xfId="0" applyFont="1" applyFill="1" applyBorder="1" applyAlignment="1">
      <alignment horizontal="left" vertical="top" wrapText="1" indent="2" readingOrder="1"/>
    </xf>
    <xf numFmtId="0" fontId="25" fillId="10" borderId="90" xfId="0" applyFont="1" applyFill="1" applyBorder="1" applyAlignment="1">
      <alignment horizontal="left" vertical="top" wrapText="1" indent="2"/>
    </xf>
    <xf numFmtId="0" fontId="25" fillId="7" borderId="136" xfId="0" quotePrefix="1" applyFont="1" applyFill="1" applyBorder="1" applyAlignment="1">
      <alignment horizontal="left" vertical="top" wrapText="1"/>
    </xf>
    <xf numFmtId="0" fontId="25" fillId="7" borderId="152" xfId="0" applyFont="1" applyFill="1" applyBorder="1" applyAlignment="1">
      <alignment horizontal="left" vertical="top" wrapText="1" indent="2" readingOrder="1"/>
    </xf>
    <xf numFmtId="0" fontId="25" fillId="7" borderId="137" xfId="0" applyFont="1" applyFill="1" applyBorder="1" applyAlignment="1">
      <alignment horizontal="left" vertical="top" wrapText="1" indent="2" readingOrder="1"/>
    </xf>
    <xf numFmtId="0" fontId="25" fillId="7" borderId="140" xfId="0" applyFont="1" applyFill="1" applyBorder="1" applyAlignment="1">
      <alignment horizontal="left" vertical="top" wrapText="1" indent="2"/>
    </xf>
    <xf numFmtId="0" fontId="25" fillId="9" borderId="1" xfId="0" applyFont="1" applyFill="1" applyBorder="1" applyAlignment="1">
      <alignment horizontal="left" vertical="top" wrapText="1" indent="2"/>
    </xf>
    <xf numFmtId="0" fontId="25" fillId="7" borderId="165" xfId="0" applyFont="1" applyFill="1" applyBorder="1" applyAlignment="1">
      <alignment horizontal="left" vertical="top" wrapText="1"/>
    </xf>
    <xf numFmtId="0" fontId="25" fillId="7" borderId="167" xfId="0" applyFont="1" applyFill="1" applyBorder="1" applyAlignment="1">
      <alignment horizontal="left" vertical="top" wrapText="1"/>
    </xf>
    <xf numFmtId="0" fontId="25" fillId="7" borderId="168" xfId="0" applyFont="1" applyFill="1" applyBorder="1" applyAlignment="1">
      <alignment horizontal="left" vertical="top" wrapText="1"/>
    </xf>
    <xf numFmtId="0" fontId="25" fillId="7" borderId="131" xfId="0" applyFont="1" applyFill="1" applyBorder="1" applyAlignment="1">
      <alignment horizontal="left" vertical="top" wrapText="1" indent="1" readingOrder="1"/>
    </xf>
    <xf numFmtId="0" fontId="25" fillId="7" borderId="132" xfId="0" applyFont="1" applyFill="1" applyBorder="1" applyAlignment="1">
      <alignment horizontal="left" vertical="top" wrapText="1" indent="1" readingOrder="1"/>
    </xf>
    <xf numFmtId="0" fontId="25" fillId="7" borderId="134" xfId="0" applyFont="1" applyFill="1" applyBorder="1" applyAlignment="1">
      <alignment horizontal="left" vertical="top" wrapText="1" indent="1" readingOrder="1"/>
    </xf>
    <xf numFmtId="0" fontId="25" fillId="7" borderId="135" xfId="0" applyFont="1" applyFill="1" applyBorder="1" applyAlignment="1">
      <alignment horizontal="left" vertical="top" wrapText="1" indent="1" readingOrder="1"/>
    </xf>
    <xf numFmtId="0" fontId="25" fillId="7" borderId="134" xfId="0" applyFont="1" applyFill="1" applyBorder="1" applyAlignment="1">
      <alignment horizontal="left" vertical="top" wrapText="1" indent="1"/>
    </xf>
    <xf numFmtId="0" fontId="25" fillId="7" borderId="137" xfId="0" applyFont="1" applyFill="1" applyBorder="1" applyAlignment="1">
      <alignment horizontal="left" vertical="top" wrapText="1" indent="1" readingOrder="1"/>
    </xf>
    <xf numFmtId="0" fontId="25" fillId="7" borderId="138" xfId="0" applyFont="1" applyFill="1" applyBorder="1" applyAlignment="1">
      <alignment horizontal="left" vertical="top" wrapText="1" indent="1" readingOrder="1"/>
    </xf>
    <xf numFmtId="0" fontId="25" fillId="10" borderId="172" xfId="0" applyFont="1" applyFill="1" applyBorder="1" applyAlignment="1">
      <alignment horizontal="left" vertical="top" wrapText="1"/>
    </xf>
    <xf numFmtId="0" fontId="25" fillId="7" borderId="169" xfId="0" applyFont="1" applyFill="1" applyBorder="1" applyAlignment="1">
      <alignment horizontal="left" vertical="top" wrapText="1" indent="2"/>
    </xf>
    <xf numFmtId="0" fontId="25" fillId="7" borderId="170" xfId="0" applyFont="1" applyFill="1" applyBorder="1" applyAlignment="1">
      <alignment horizontal="left" vertical="top" wrapText="1"/>
    </xf>
    <xf numFmtId="0" fontId="25" fillId="7" borderId="171" xfId="0" applyFont="1" applyFill="1" applyBorder="1" applyAlignment="1">
      <alignment horizontal="left" vertical="top" wrapText="1"/>
    </xf>
    <xf numFmtId="0" fontId="27" fillId="5" borderId="88" xfId="0" applyFont="1" applyFill="1" applyBorder="1" applyAlignment="1">
      <alignment vertical="center" wrapText="1" readingOrder="1"/>
    </xf>
    <xf numFmtId="0" fontId="25" fillId="11" borderId="61" xfId="0" applyFont="1" applyFill="1" applyBorder="1" applyAlignment="1">
      <alignment horizontal="left" vertical="top" wrapText="1"/>
    </xf>
    <xf numFmtId="0" fontId="0" fillId="0" borderId="1" xfId="0" applyBorder="1" applyAlignment="1" applyProtection="1">
      <alignment vertical="center" wrapText="1"/>
      <protection locked="0"/>
    </xf>
    <xf numFmtId="0" fontId="6" fillId="0" borderId="1" xfId="0" applyFont="1" applyBorder="1" applyAlignment="1">
      <alignment horizontal="left" vertical="center" wrapText="1"/>
    </xf>
    <xf numFmtId="0" fontId="6" fillId="0" borderId="1" xfId="0" applyFont="1" applyBorder="1" applyAlignment="1">
      <alignment vertical="center" wrapText="1"/>
    </xf>
    <xf numFmtId="0" fontId="0" fillId="0" borderId="1" xfId="0" applyBorder="1" applyAlignment="1" applyProtection="1">
      <alignment horizontal="left" vertical="center" wrapText="1"/>
      <protection locked="0"/>
    </xf>
    <xf numFmtId="0" fontId="0" fillId="14" borderId="0" xfId="0" applyFill="1"/>
    <xf numFmtId="49" fontId="0" fillId="14" borderId="32" xfId="0" applyNumberFormat="1" applyFill="1" applyBorder="1" applyAlignment="1" applyProtection="1">
      <alignment horizontal="center" vertical="top" wrapText="1"/>
      <protection locked="0"/>
    </xf>
    <xf numFmtId="0" fontId="6" fillId="14" borderId="6" xfId="0" applyFont="1" applyFill="1" applyBorder="1" applyAlignment="1" applyProtection="1">
      <alignment horizontal="left" vertical="top" wrapText="1"/>
      <protection locked="0"/>
    </xf>
    <xf numFmtId="0" fontId="8" fillId="14" borderId="6" xfId="0" applyFont="1" applyFill="1" applyBorder="1" applyAlignment="1" applyProtection="1">
      <alignment horizontal="left" vertical="top" wrapText="1"/>
      <protection locked="0"/>
    </xf>
    <xf numFmtId="0" fontId="6" fillId="14" borderId="31" xfId="0" applyFont="1" applyFill="1" applyBorder="1" applyAlignment="1" applyProtection="1">
      <alignment horizontal="left" vertical="top" wrapText="1"/>
      <protection locked="0"/>
    </xf>
    <xf numFmtId="0" fontId="4" fillId="14" borderId="6" xfId="0" applyFont="1" applyFill="1" applyBorder="1" applyAlignment="1" applyProtection="1">
      <alignment horizontal="left" vertical="top"/>
      <protection locked="0"/>
    </xf>
    <xf numFmtId="0" fontId="0" fillId="14" borderId="6" xfId="0" applyFill="1" applyBorder="1" applyAlignment="1" applyProtection="1">
      <alignment horizontal="left" vertical="top" wrapText="1"/>
      <protection locked="0"/>
    </xf>
    <xf numFmtId="0" fontId="20" fillId="14" borderId="8" xfId="0" applyFont="1" applyFill="1" applyBorder="1" applyAlignment="1">
      <alignment horizontal="left" vertical="top" wrapText="1"/>
    </xf>
    <xf numFmtId="0" fontId="20" fillId="14" borderId="1" xfId="0" applyFont="1" applyFill="1" applyBorder="1" applyAlignment="1">
      <alignment horizontal="left" vertical="top" wrapText="1"/>
    </xf>
    <xf numFmtId="0" fontId="20" fillId="14" borderId="9" xfId="0" applyFont="1" applyFill="1" applyBorder="1" applyAlignment="1">
      <alignment horizontal="left" vertical="top" wrapText="1"/>
    </xf>
    <xf numFmtId="49" fontId="0" fillId="14" borderId="25" xfId="0" applyNumberFormat="1" applyFill="1" applyBorder="1" applyAlignment="1" applyProtection="1">
      <alignment horizontal="center" vertical="top" wrapText="1"/>
      <protection locked="0"/>
    </xf>
    <xf numFmtId="0" fontId="6" fillId="14" borderId="1" xfId="0" applyFont="1" applyFill="1" applyBorder="1" applyAlignment="1" applyProtection="1">
      <alignment horizontal="left" vertical="top" wrapText="1"/>
      <protection locked="0"/>
    </xf>
    <xf numFmtId="0" fontId="8" fillId="14" borderId="1" xfId="0" applyFont="1" applyFill="1" applyBorder="1" applyAlignment="1" applyProtection="1">
      <alignment horizontal="left" vertical="top" wrapText="1"/>
      <protection locked="0"/>
    </xf>
    <xf numFmtId="0" fontId="0" fillId="14" borderId="1" xfId="0" applyFill="1" applyBorder="1" applyAlignment="1" applyProtection="1">
      <alignment horizontal="left" vertical="top" wrapText="1"/>
      <protection locked="0"/>
    </xf>
    <xf numFmtId="0" fontId="6" fillId="14" borderId="26" xfId="0" applyFont="1" applyFill="1" applyBorder="1" applyAlignment="1" applyProtection="1">
      <alignment horizontal="left" vertical="top" wrapText="1"/>
      <protection locked="0"/>
    </xf>
    <xf numFmtId="0" fontId="4" fillId="14" borderId="1" xfId="0" applyFont="1" applyFill="1" applyBorder="1" applyAlignment="1" applyProtection="1">
      <alignment horizontal="left" vertical="top"/>
      <protection locked="0"/>
    </xf>
    <xf numFmtId="0" fontId="8" fillId="14" borderId="1" xfId="0" applyFont="1" applyFill="1" applyBorder="1" applyAlignment="1" applyProtection="1">
      <alignment vertical="top" wrapText="1"/>
      <protection locked="0"/>
    </xf>
    <xf numFmtId="0" fontId="0" fillId="14" borderId="26" xfId="0" applyFill="1" applyBorder="1" applyAlignment="1" applyProtection="1">
      <alignment vertical="top" wrapText="1"/>
      <protection locked="0"/>
    </xf>
    <xf numFmtId="0" fontId="4" fillId="14" borderId="25" xfId="0" applyFont="1" applyFill="1" applyBorder="1" applyAlignment="1" applyProtection="1">
      <alignment horizontal="left" vertical="top" wrapText="1"/>
      <protection locked="0"/>
    </xf>
    <xf numFmtId="0" fontId="0" fillId="14" borderId="1" xfId="0" applyFill="1" applyBorder="1" applyAlignment="1" applyProtection="1">
      <alignment vertical="top" wrapText="1"/>
      <protection locked="0"/>
    </xf>
    <xf numFmtId="0" fontId="7" fillId="14" borderId="25" xfId="0" applyFont="1" applyFill="1" applyBorder="1" applyAlignment="1" applyProtection="1">
      <alignment horizontal="left" vertical="top" wrapText="1"/>
      <protection locked="0"/>
    </xf>
    <xf numFmtId="0" fontId="0" fillId="14" borderId="31" xfId="0" applyFill="1" applyBorder="1" applyAlignment="1" applyProtection="1">
      <alignment horizontal="left" vertical="top" wrapText="1"/>
      <protection locked="0"/>
    </xf>
    <xf numFmtId="0" fontId="4" fillId="14" borderId="32" xfId="0" applyFont="1" applyFill="1" applyBorder="1" applyAlignment="1" applyProtection="1">
      <alignment horizontal="left" vertical="top" wrapText="1"/>
      <protection locked="0"/>
    </xf>
    <xf numFmtId="0" fontId="20" fillId="14" borderId="5" xfId="0" applyFont="1" applyFill="1" applyBorder="1" applyAlignment="1">
      <alignment horizontal="left" vertical="top" wrapText="1"/>
    </xf>
    <xf numFmtId="0" fontId="20" fillId="14" borderId="6" xfId="0" applyFont="1" applyFill="1" applyBorder="1" applyAlignment="1">
      <alignment horizontal="left" vertical="top" wrapText="1"/>
    </xf>
    <xf numFmtId="0" fontId="20" fillId="14" borderId="7" xfId="0" applyFont="1" applyFill="1" applyBorder="1" applyAlignment="1">
      <alignment horizontal="left" vertical="top" wrapText="1"/>
    </xf>
    <xf numFmtId="0" fontId="0" fillId="14" borderId="26" xfId="0" applyFill="1" applyBorder="1" applyAlignment="1" applyProtection="1">
      <alignment horizontal="left" vertical="top" wrapText="1"/>
      <protection locked="0"/>
    </xf>
    <xf numFmtId="49" fontId="0" fillId="14" borderId="29" xfId="0" applyNumberFormat="1" applyFill="1" applyBorder="1" applyAlignment="1" applyProtection="1">
      <alignment horizontal="center" vertical="top" wrapText="1"/>
      <protection locked="0"/>
    </xf>
    <xf numFmtId="0" fontId="0" fillId="14" borderId="11" xfId="0" applyFill="1" applyBorder="1" applyAlignment="1" applyProtection="1">
      <alignment horizontal="left" vertical="top" wrapText="1"/>
      <protection locked="0"/>
    </xf>
    <xf numFmtId="0" fontId="8" fillId="14" borderId="11" xfId="0" applyFont="1" applyFill="1" applyBorder="1" applyAlignment="1" applyProtection="1">
      <alignment horizontal="left" vertical="top" wrapText="1"/>
      <protection locked="0"/>
    </xf>
    <xf numFmtId="0" fontId="0" fillId="14" borderId="30" xfId="0" applyFill="1" applyBorder="1" applyAlignment="1" applyProtection="1">
      <alignment horizontal="left" vertical="top" wrapText="1"/>
      <protection locked="0"/>
    </xf>
    <xf numFmtId="0" fontId="4" fillId="14" borderId="29" xfId="0" applyFont="1" applyFill="1" applyBorder="1" applyAlignment="1" applyProtection="1">
      <alignment horizontal="left" vertical="top" wrapText="1"/>
      <protection locked="0"/>
    </xf>
    <xf numFmtId="0" fontId="20" fillId="14" borderId="10" xfId="0" applyFont="1" applyFill="1" applyBorder="1" applyAlignment="1">
      <alignment horizontal="left" vertical="top" wrapText="1"/>
    </xf>
    <xf numFmtId="0" fontId="20" fillId="14" borderId="11" xfId="0" applyFont="1" applyFill="1" applyBorder="1" applyAlignment="1">
      <alignment horizontal="left" vertical="top" wrapText="1"/>
    </xf>
    <xf numFmtId="0" fontId="20" fillId="14" borderId="12" xfId="0" applyFont="1" applyFill="1" applyBorder="1" applyAlignment="1">
      <alignment horizontal="left" vertical="top" wrapText="1"/>
    </xf>
    <xf numFmtId="0" fontId="50" fillId="0" borderId="1" xfId="4" applyFont="1"/>
    <xf numFmtId="0" fontId="50" fillId="0" borderId="1" xfId="4" applyFont="1" applyAlignment="1">
      <alignment vertical="top"/>
    </xf>
    <xf numFmtId="0" fontId="50" fillId="0" borderId="0" xfId="4" applyFont="1" applyBorder="1"/>
    <xf numFmtId="0" fontId="50" fillId="0" borderId="1" xfId="4" applyFont="1" applyAlignment="1">
      <alignment horizontal="left" vertical="top"/>
    </xf>
    <xf numFmtId="0" fontId="50" fillId="0" borderId="1" xfId="4" applyFont="1" applyAlignment="1">
      <alignment vertical="center"/>
    </xf>
    <xf numFmtId="0" fontId="50" fillId="0" borderId="1" xfId="4" applyFont="1" applyAlignment="1">
      <alignment vertical="center" wrapText="1"/>
    </xf>
    <xf numFmtId="0" fontId="50" fillId="0" borderId="0" xfId="0" applyFont="1"/>
    <xf numFmtId="0" fontId="51" fillId="0" borderId="0" xfId="0" applyFont="1"/>
    <xf numFmtId="0" fontId="47" fillId="0" borderId="0" xfId="0" applyFont="1"/>
    <xf numFmtId="0" fontId="57" fillId="0" borderId="0" xfId="0" applyFont="1"/>
    <xf numFmtId="0" fontId="58" fillId="0" borderId="0" xfId="0" applyFont="1" applyAlignment="1">
      <alignment vertical="top" wrapText="1"/>
    </xf>
    <xf numFmtId="0" fontId="47" fillId="0" borderId="0" xfId="0" applyFont="1" applyAlignment="1">
      <alignment vertical="center" wrapText="1"/>
    </xf>
    <xf numFmtId="0" fontId="47" fillId="0" borderId="0" xfId="0" applyFont="1" applyAlignment="1">
      <alignment vertical="center"/>
    </xf>
    <xf numFmtId="0" fontId="47" fillId="0" borderId="0" xfId="0" applyFont="1" applyAlignment="1">
      <alignment horizontal="left" vertical="center"/>
    </xf>
    <xf numFmtId="0" fontId="27" fillId="2" borderId="75" xfId="0" applyFont="1" applyFill="1" applyBorder="1" applyAlignment="1">
      <alignment horizontal="center" vertical="center" wrapText="1" readingOrder="1"/>
    </xf>
    <xf numFmtId="0" fontId="27" fillId="2" borderId="76" xfId="0" applyFont="1" applyFill="1" applyBorder="1" applyAlignment="1">
      <alignment horizontal="center" vertical="center" wrapText="1" readingOrder="1"/>
    </xf>
    <xf numFmtId="0" fontId="6" fillId="2" borderId="77" xfId="0" applyFont="1" applyFill="1" applyBorder="1" applyAlignment="1">
      <alignment vertical="top" wrapText="1" readingOrder="1"/>
    </xf>
    <xf numFmtId="0" fontId="27" fillId="2" borderId="78" xfId="0" applyFont="1" applyFill="1" applyBorder="1" applyAlignment="1">
      <alignment horizontal="center" vertical="center" wrapText="1" readingOrder="1"/>
    </xf>
    <xf numFmtId="0" fontId="27" fillId="2" borderId="2" xfId="0" applyFont="1" applyFill="1" applyBorder="1" applyAlignment="1">
      <alignment horizontal="center" vertical="center" wrapText="1" readingOrder="1"/>
    </xf>
    <xf numFmtId="0" fontId="8" fillId="2" borderId="79" xfId="0" applyFont="1" applyFill="1" applyBorder="1" applyAlignment="1">
      <alignment vertical="top" wrapText="1" readingOrder="1"/>
    </xf>
    <xf numFmtId="0" fontId="27" fillId="2" borderId="78" xfId="0" applyFont="1" applyFill="1" applyBorder="1" applyAlignment="1">
      <alignment horizontal="center" vertical="center" wrapText="1"/>
    </xf>
    <xf numFmtId="0" fontId="8" fillId="2" borderId="79" xfId="0" applyFont="1" applyFill="1" applyBorder="1" applyAlignment="1">
      <alignment vertical="top" wrapText="1"/>
    </xf>
    <xf numFmtId="0" fontId="27" fillId="2" borderId="83" xfId="0" applyFont="1" applyFill="1" applyBorder="1" applyAlignment="1">
      <alignment horizontal="center" vertical="center" wrapText="1"/>
    </xf>
    <xf numFmtId="0" fontId="27" fillId="2" borderId="84" xfId="0" applyFont="1" applyFill="1" applyBorder="1" applyAlignment="1">
      <alignment horizontal="center" vertical="center" wrapText="1" readingOrder="1"/>
    </xf>
    <xf numFmtId="0" fontId="8" fillId="2" borderId="85" xfId="0" applyFont="1" applyFill="1" applyBorder="1" applyAlignment="1">
      <alignment vertical="top" wrapText="1"/>
    </xf>
    <xf numFmtId="0" fontId="27" fillId="2" borderId="75" xfId="0" applyFont="1" applyFill="1" applyBorder="1" applyAlignment="1">
      <alignment horizontal="center" vertical="center" wrapText="1"/>
    </xf>
    <xf numFmtId="0" fontId="27" fillId="2" borderId="76" xfId="0" applyFont="1" applyFill="1" applyBorder="1" applyAlignment="1">
      <alignment horizontal="center" vertical="center" wrapText="1"/>
    </xf>
    <xf numFmtId="0" fontId="8" fillId="2" borderId="77" xfId="0" applyFont="1" applyFill="1" applyBorder="1" applyAlignment="1">
      <alignment vertical="top" wrapText="1"/>
    </xf>
    <xf numFmtId="0" fontId="27" fillId="2" borderId="2" xfId="0" applyFont="1" applyFill="1" applyBorder="1" applyAlignment="1">
      <alignment horizontal="center" vertical="center" wrapText="1"/>
    </xf>
    <xf numFmtId="0" fontId="27" fillId="2" borderId="80" xfId="0" applyFont="1" applyFill="1" applyBorder="1" applyAlignment="1">
      <alignment horizontal="center" vertical="center" wrapText="1"/>
    </xf>
    <xf numFmtId="0" fontId="27" fillId="2" borderId="81" xfId="0" applyFont="1" applyFill="1" applyBorder="1" applyAlignment="1">
      <alignment horizontal="center" vertical="center" wrapText="1"/>
    </xf>
    <xf numFmtId="0" fontId="8" fillId="2" borderId="82" xfId="0" applyFont="1" applyFill="1" applyBorder="1" applyAlignment="1">
      <alignment vertical="top" wrapText="1"/>
    </xf>
    <xf numFmtId="0" fontId="27" fillId="17" borderId="3" xfId="0" applyFont="1" applyFill="1" applyBorder="1" applyAlignment="1">
      <alignment horizontal="center" vertical="center"/>
    </xf>
    <xf numFmtId="0" fontId="27" fillId="17" borderId="14" xfId="0" applyFont="1" applyFill="1" applyBorder="1" applyAlignment="1">
      <alignment horizontal="center" vertical="center" wrapText="1"/>
    </xf>
    <xf numFmtId="0" fontId="23" fillId="18" borderId="186" xfId="0" applyFont="1" applyFill="1" applyBorder="1" applyAlignment="1">
      <alignment vertical="center" wrapText="1"/>
    </xf>
    <xf numFmtId="0" fontId="9" fillId="19" borderId="16" xfId="0" applyFont="1" applyFill="1" applyBorder="1" applyAlignment="1">
      <alignment vertical="center" wrapText="1"/>
    </xf>
    <xf numFmtId="0" fontId="27" fillId="20" borderId="186" xfId="0" applyFont="1" applyFill="1" applyBorder="1" applyAlignment="1">
      <alignment vertical="center" wrapText="1"/>
    </xf>
    <xf numFmtId="0" fontId="25" fillId="13" borderId="16" xfId="0" applyFont="1" applyFill="1" applyBorder="1" applyAlignment="1">
      <alignment vertical="center" wrapText="1"/>
    </xf>
    <xf numFmtId="0" fontId="27" fillId="21" borderId="186" xfId="0" applyFont="1" applyFill="1" applyBorder="1" applyAlignment="1">
      <alignment vertical="center" wrapText="1"/>
    </xf>
    <xf numFmtId="0" fontId="25" fillId="22" borderId="16" xfId="0" applyFont="1" applyFill="1" applyBorder="1" applyAlignment="1">
      <alignment vertical="center" wrapText="1"/>
    </xf>
    <xf numFmtId="0" fontId="27" fillId="23" borderId="186" xfId="0" applyFont="1" applyFill="1" applyBorder="1" applyAlignment="1">
      <alignment vertical="center" wrapText="1"/>
    </xf>
    <xf numFmtId="0" fontId="25" fillId="24" borderId="16" xfId="0" applyFont="1" applyFill="1" applyBorder="1" applyAlignment="1">
      <alignment vertical="center" wrapText="1"/>
    </xf>
    <xf numFmtId="0" fontId="7" fillId="17" borderId="186" xfId="0" applyFont="1" applyFill="1" applyBorder="1" applyAlignment="1">
      <alignment horizontal="center" vertical="center"/>
    </xf>
    <xf numFmtId="0" fontId="7" fillId="17" borderId="16" xfId="0" applyFont="1" applyFill="1" applyBorder="1" applyAlignment="1">
      <alignment horizontal="center" vertical="center" wrapText="1"/>
    </xf>
    <xf numFmtId="14" fontId="18" fillId="0" borderId="186" xfId="0" applyNumberFormat="1" applyFont="1" applyBorder="1" applyAlignment="1">
      <alignment horizontal="center" vertical="center"/>
    </xf>
    <xf numFmtId="0" fontId="6" fillId="0" borderId="16" xfId="0" applyFont="1" applyBorder="1" applyAlignment="1">
      <alignment vertical="top" wrapText="1"/>
    </xf>
    <xf numFmtId="14" fontId="7" fillId="0" borderId="186" xfId="0" applyNumberFormat="1" applyFont="1" applyBorder="1" applyAlignment="1">
      <alignment horizontal="center" vertical="center" wrapText="1"/>
    </xf>
    <xf numFmtId="0" fontId="6" fillId="0" borderId="1" xfId="0" applyFont="1" applyBorder="1" applyAlignment="1">
      <alignment vertical="top"/>
    </xf>
    <xf numFmtId="0" fontId="6" fillId="0" borderId="1" xfId="0" applyFont="1" applyBorder="1" applyAlignment="1">
      <alignment vertical="center"/>
    </xf>
    <xf numFmtId="0" fontId="3" fillId="0" borderId="1" xfId="0" applyFont="1" applyBorder="1"/>
    <xf numFmtId="0" fontId="7" fillId="0" borderId="1" xfId="0" applyFont="1" applyBorder="1" applyAlignment="1">
      <alignment horizontal="left"/>
    </xf>
    <xf numFmtId="0" fontId="3" fillId="0" borderId="0" xfId="0" applyFont="1"/>
    <xf numFmtId="0" fontId="3" fillId="2" borderId="33" xfId="0" applyFont="1" applyFill="1" applyBorder="1" applyAlignment="1">
      <alignment horizontal="center" vertical="top"/>
    </xf>
    <xf numFmtId="0" fontId="3" fillId="2" borderId="33" xfId="0" applyFont="1" applyFill="1" applyBorder="1" applyAlignment="1">
      <alignment vertical="top" wrapText="1"/>
    </xf>
    <xf numFmtId="0" fontId="8" fillId="2" borderId="33" xfId="0" applyFont="1" applyFill="1" applyBorder="1" applyAlignment="1">
      <alignment vertical="top" wrapText="1"/>
    </xf>
    <xf numFmtId="0" fontId="3" fillId="0" borderId="1" xfId="0" applyFont="1" applyBorder="1" applyAlignment="1">
      <alignment wrapText="1"/>
    </xf>
    <xf numFmtId="0" fontId="3" fillId="2" borderId="2" xfId="0" applyFont="1" applyFill="1" applyBorder="1" applyAlignment="1">
      <alignment vertical="top"/>
    </xf>
    <xf numFmtId="0" fontId="46" fillId="8" borderId="53" xfId="0" applyFont="1" applyFill="1" applyBorder="1" applyAlignment="1">
      <alignment horizontal="center" wrapText="1"/>
    </xf>
    <xf numFmtId="0" fontId="3" fillId="2" borderId="3" xfId="0" applyFont="1" applyFill="1" applyBorder="1" applyAlignment="1">
      <alignment vertical="top" wrapText="1"/>
    </xf>
    <xf numFmtId="0" fontId="6" fillId="2" borderId="3" xfId="0" applyFont="1" applyFill="1" applyBorder="1" applyAlignment="1">
      <alignment vertical="top" wrapText="1"/>
    </xf>
    <xf numFmtId="0" fontId="3" fillId="2" borderId="3" xfId="0" applyFont="1" applyFill="1" applyBorder="1" applyAlignment="1">
      <alignment vertical="top"/>
    </xf>
    <xf numFmtId="0" fontId="6" fillId="0" borderId="0" xfId="0" applyFont="1"/>
    <xf numFmtId="0" fontId="46" fillId="8" borderId="2" xfId="0" applyFont="1" applyFill="1" applyBorder="1" applyAlignment="1">
      <alignment horizontal="center" vertical="center"/>
    </xf>
    <xf numFmtId="0" fontId="42" fillId="0" borderId="1" xfId="0" applyFont="1" applyBorder="1" applyAlignment="1" applyProtection="1">
      <alignment horizontal="left" vertical="top"/>
      <protection locked="0"/>
    </xf>
    <xf numFmtId="0" fontId="6" fillId="0" borderId="1" xfId="0" applyFont="1" applyBorder="1" applyAlignment="1" applyProtection="1">
      <alignment horizontal="left" vertical="center"/>
      <protection locked="0"/>
    </xf>
    <xf numFmtId="0" fontId="42" fillId="0" borderId="1" xfId="0" applyFont="1" applyBorder="1" applyAlignment="1">
      <alignment vertical="top" wrapText="1"/>
    </xf>
    <xf numFmtId="0" fontId="24" fillId="0" borderId="0" xfId="0" applyFont="1"/>
    <xf numFmtId="0" fontId="42" fillId="0" borderId="0" xfId="0" applyFont="1" applyAlignment="1">
      <alignment horizontal="left" vertical="top"/>
    </xf>
    <xf numFmtId="0" fontId="25" fillId="7" borderId="193" xfId="0" applyFont="1" applyFill="1" applyBorder="1" applyAlignment="1">
      <alignment horizontal="left" vertical="center" wrapText="1"/>
    </xf>
    <xf numFmtId="0" fontId="25" fillId="7" borderId="194" xfId="0" applyFont="1" applyFill="1" applyBorder="1" applyAlignment="1">
      <alignment horizontal="left" vertical="center" wrapText="1"/>
    </xf>
    <xf numFmtId="0" fontId="25" fillId="7" borderId="194" xfId="0" applyFont="1" applyFill="1" applyBorder="1" applyAlignment="1">
      <alignment vertical="center" wrapText="1"/>
    </xf>
    <xf numFmtId="0" fontId="25" fillId="7" borderId="195" xfId="0" applyFont="1" applyFill="1" applyBorder="1" applyAlignment="1">
      <alignment wrapText="1"/>
    </xf>
    <xf numFmtId="0" fontId="46" fillId="8" borderId="84" xfId="0" applyFont="1" applyFill="1" applyBorder="1" applyAlignment="1">
      <alignment horizontal="center" vertical="center"/>
    </xf>
    <xf numFmtId="0" fontId="2" fillId="0" borderId="0" xfId="0" quotePrefix="1" applyFont="1"/>
    <xf numFmtId="0" fontId="47" fillId="0" borderId="0" xfId="0" applyFont="1" applyAlignment="1">
      <alignment horizontal="center" vertical="center"/>
    </xf>
    <xf numFmtId="0" fontId="8" fillId="0" borderId="1" xfId="0" applyFont="1" applyBorder="1" applyAlignment="1">
      <alignment wrapText="1"/>
    </xf>
    <xf numFmtId="0" fontId="62" fillId="0" borderId="0" xfId="0" applyFont="1" applyAlignment="1">
      <alignment wrapText="1"/>
    </xf>
    <xf numFmtId="0" fontId="63" fillId="0" borderId="0" xfId="0" applyFont="1" applyAlignment="1">
      <alignment wrapText="1"/>
    </xf>
    <xf numFmtId="0" fontId="62" fillId="6" borderId="0" xfId="0" applyFont="1" applyFill="1" applyAlignment="1">
      <alignment wrapText="1"/>
    </xf>
    <xf numFmtId="0" fontId="62" fillId="0" borderId="0" xfId="0" applyFont="1" applyAlignment="1">
      <alignment horizontal="left" vertical="center" wrapText="1"/>
    </xf>
    <xf numFmtId="0" fontId="24" fillId="0" borderId="0" xfId="0" applyFont="1" applyAlignment="1">
      <alignment vertical="top"/>
    </xf>
    <xf numFmtId="14" fontId="18" fillId="0" borderId="188" xfId="0" applyNumberFormat="1" applyFont="1" applyBorder="1" applyAlignment="1">
      <alignment horizontal="center" vertical="center"/>
    </xf>
    <xf numFmtId="0" fontId="6" fillId="0" borderId="184" xfId="0" applyFont="1" applyBorder="1" applyAlignment="1">
      <alignment vertical="top" wrapText="1"/>
    </xf>
    <xf numFmtId="0" fontId="25" fillId="7" borderId="144" xfId="0" applyFont="1" applyFill="1" applyBorder="1" applyAlignment="1">
      <alignment vertical="center" wrapText="1"/>
    </xf>
    <xf numFmtId="0" fontId="65" fillId="0" borderId="0" xfId="0" applyFont="1" applyAlignment="1">
      <alignment vertical="top" wrapText="1"/>
    </xf>
    <xf numFmtId="0" fontId="62" fillId="0" borderId="0" xfId="0" applyFont="1" applyAlignment="1">
      <alignment vertical="top" wrapText="1"/>
    </xf>
    <xf numFmtId="0" fontId="46" fillId="8" borderId="3" xfId="0" applyFont="1" applyFill="1" applyBorder="1" applyAlignment="1">
      <alignment horizontal="center"/>
    </xf>
    <xf numFmtId="0" fontId="6" fillId="0" borderId="1" xfId="0" applyFont="1" applyBorder="1" applyAlignment="1" applyProtection="1">
      <alignment vertical="center" wrapText="1"/>
      <protection locked="0"/>
    </xf>
    <xf numFmtId="0" fontId="6" fillId="0" borderId="1" xfId="0" applyFont="1" applyBorder="1" applyAlignment="1" applyProtection="1">
      <alignment horizontal="center" vertical="center"/>
      <protection locked="0"/>
    </xf>
    <xf numFmtId="0" fontId="25" fillId="10" borderId="89" xfId="0" applyFont="1" applyFill="1" applyBorder="1" applyAlignment="1">
      <alignment horizontal="left" vertical="top" wrapText="1"/>
    </xf>
    <xf numFmtId="0" fontId="25" fillId="10" borderId="92" xfId="0" applyFont="1" applyFill="1" applyBorder="1" applyAlignment="1">
      <alignment horizontal="left" vertical="top" wrapText="1"/>
    </xf>
    <xf numFmtId="0" fontId="25" fillId="10" borderId="90" xfId="0" applyFont="1" applyFill="1" applyBorder="1" applyAlignment="1">
      <alignment horizontal="left" vertical="top" wrapText="1"/>
    </xf>
    <xf numFmtId="0" fontId="25" fillId="10" borderId="1" xfId="0" applyFont="1" applyFill="1" applyBorder="1" applyAlignment="1">
      <alignment horizontal="left" vertical="top" wrapText="1"/>
    </xf>
    <xf numFmtId="0" fontId="25" fillId="12" borderId="1" xfId="0" applyFont="1" applyFill="1" applyBorder="1" applyAlignment="1">
      <alignment horizontal="left" vertical="top" wrapText="1"/>
    </xf>
    <xf numFmtId="0" fontId="25" fillId="9" borderId="57" xfId="0" applyFont="1" applyFill="1" applyBorder="1" applyAlignment="1">
      <alignment horizontal="left" vertical="top" wrapText="1"/>
    </xf>
    <xf numFmtId="0" fontId="25" fillId="9" borderId="1" xfId="0" applyFont="1" applyFill="1" applyBorder="1" applyAlignment="1">
      <alignment horizontal="left" vertical="top" wrapText="1"/>
    </xf>
    <xf numFmtId="0" fontId="27" fillId="5" borderId="56" xfId="0" applyFont="1" applyFill="1" applyBorder="1" applyAlignment="1">
      <alignment horizontal="center" vertical="center" wrapText="1" readingOrder="1"/>
    </xf>
    <xf numFmtId="0" fontId="25" fillId="10" borderId="54" xfId="0" applyFont="1" applyFill="1" applyBorder="1" applyAlignment="1">
      <alignment horizontal="left" vertical="top" wrapText="1"/>
    </xf>
    <xf numFmtId="0" fontId="2" fillId="0" borderId="1" xfId="0" applyFont="1" applyBorder="1" applyAlignment="1">
      <alignment horizontal="left" vertical="center" wrapText="1"/>
    </xf>
    <xf numFmtId="0" fontId="6" fillId="2" borderId="2" xfId="0" applyFont="1" applyFill="1" applyBorder="1" applyAlignment="1">
      <alignment vertical="center" wrapText="1"/>
    </xf>
    <xf numFmtId="0" fontId="26" fillId="15" borderId="2" xfId="0" applyFont="1" applyFill="1" applyBorder="1" applyAlignment="1">
      <alignment vertical="center" wrapText="1"/>
    </xf>
    <xf numFmtId="0" fontId="26" fillId="15" borderId="2" xfId="0" applyFont="1" applyFill="1" applyBorder="1" applyAlignment="1">
      <alignment vertical="top" wrapText="1"/>
    </xf>
    <xf numFmtId="0" fontId="26" fillId="15" borderId="2" xfId="0" applyFont="1" applyFill="1" applyBorder="1"/>
    <xf numFmtId="0" fontId="72" fillId="0" borderId="0" xfId="0" applyFont="1" applyAlignment="1">
      <alignment vertical="center"/>
    </xf>
    <xf numFmtId="0" fontId="73" fillId="0" borderId="1" xfId="0" applyFont="1" applyBorder="1" applyAlignment="1">
      <alignment wrapText="1"/>
    </xf>
    <xf numFmtId="0" fontId="75" fillId="0" borderId="0" xfId="0" applyFont="1" applyAlignment="1">
      <alignment vertical="top"/>
    </xf>
    <xf numFmtId="0" fontId="38" fillId="8" borderId="186" xfId="0" applyFont="1" applyFill="1" applyBorder="1" applyAlignment="1">
      <alignment horizontal="center" vertical="top"/>
    </xf>
    <xf numFmtId="0" fontId="38" fillId="8" borderId="24" xfId="0" applyFont="1" applyFill="1" applyBorder="1" applyAlignment="1" applyProtection="1">
      <alignment horizontal="center" vertical="center" wrapText="1"/>
      <protection locked="0"/>
    </xf>
    <xf numFmtId="0" fontId="38" fillId="8" borderId="20" xfId="0" applyFont="1" applyFill="1" applyBorder="1" applyAlignment="1" applyProtection="1">
      <alignment horizontal="center" vertical="center" wrapText="1"/>
      <protection locked="0"/>
    </xf>
    <xf numFmtId="0" fontId="38" fillId="8" borderId="40" xfId="0" applyFont="1" applyFill="1" applyBorder="1" applyAlignment="1" applyProtection="1">
      <alignment horizontal="center" vertical="center" wrapText="1"/>
      <protection locked="0"/>
    </xf>
    <xf numFmtId="0" fontId="38" fillId="4" borderId="20" xfId="0" applyFont="1" applyFill="1" applyBorder="1" applyAlignment="1" applyProtection="1">
      <alignment horizontal="center" vertical="center" wrapText="1"/>
      <protection locked="0"/>
    </xf>
    <xf numFmtId="0" fontId="38" fillId="4" borderId="50" xfId="0" applyFont="1" applyFill="1" applyBorder="1" applyAlignment="1">
      <alignment horizontal="center" vertical="center" wrapText="1"/>
    </xf>
    <xf numFmtId="0" fontId="38" fillId="4" borderId="1" xfId="0" applyFont="1" applyFill="1" applyBorder="1" applyAlignment="1">
      <alignment horizontal="center" vertical="center" wrapText="1"/>
    </xf>
    <xf numFmtId="0" fontId="38" fillId="4" borderId="63" xfId="0" applyFont="1" applyFill="1" applyBorder="1" applyAlignment="1">
      <alignment horizontal="center" vertical="center" wrapText="1"/>
    </xf>
    <xf numFmtId="0" fontId="38" fillId="0" borderId="0" xfId="0" applyFont="1" applyAlignment="1">
      <alignment vertical="top"/>
    </xf>
    <xf numFmtId="0" fontId="26" fillId="0" borderId="1" xfId="0" applyFont="1" applyBorder="1" applyAlignment="1">
      <alignment horizontal="center" vertical="center" wrapText="1" readingOrder="1"/>
    </xf>
    <xf numFmtId="0" fontId="27" fillId="0" borderId="1" xfId="0" applyFont="1" applyBorder="1" applyAlignment="1">
      <alignment horizontal="center" vertical="top" wrapText="1" readingOrder="1"/>
    </xf>
    <xf numFmtId="0" fontId="4" fillId="0" borderId="1" xfId="0" applyFont="1" applyBorder="1" applyAlignment="1">
      <alignment horizontal="center" vertical="center" wrapText="1"/>
    </xf>
    <xf numFmtId="0" fontId="25" fillId="0" borderId="1" xfId="0" quotePrefix="1" applyFont="1" applyBorder="1" applyAlignment="1">
      <alignment vertical="center" wrapText="1"/>
    </xf>
    <xf numFmtId="0" fontId="27" fillId="0" borderId="1" xfId="0" applyFont="1" applyBorder="1" applyAlignment="1">
      <alignment horizontal="center" vertical="center" wrapText="1" readingOrder="1"/>
    </xf>
    <xf numFmtId="0" fontId="0" fillId="2" borderId="2" xfId="0" applyFill="1" applyBorder="1" applyAlignment="1">
      <alignment vertical="top" wrapText="1"/>
    </xf>
    <xf numFmtId="0" fontId="38" fillId="8" borderId="240" xfId="0" applyFont="1" applyFill="1" applyBorder="1" applyAlignment="1" applyProtection="1">
      <alignment horizontal="center" vertical="center" wrapText="1"/>
      <protection locked="0"/>
    </xf>
    <xf numFmtId="0" fontId="38" fillId="4" borderId="240" xfId="0" applyFont="1" applyFill="1" applyBorder="1" applyAlignment="1" applyProtection="1">
      <alignment horizontal="center" vertical="center" wrapText="1"/>
      <protection locked="0"/>
    </xf>
    <xf numFmtId="0" fontId="38" fillId="4" borderId="240" xfId="0" applyFont="1" applyFill="1" applyBorder="1" applyAlignment="1">
      <alignment horizontal="center" vertical="center" wrapText="1"/>
    </xf>
    <xf numFmtId="0" fontId="26" fillId="4" borderId="240" xfId="0" applyFont="1" applyFill="1" applyBorder="1" applyAlignment="1">
      <alignment horizontal="center" vertical="center" wrapText="1"/>
    </xf>
    <xf numFmtId="0" fontId="38" fillId="0" borderId="1" xfId="0" applyFont="1" applyBorder="1" applyAlignment="1">
      <alignment horizontal="center" vertical="top" wrapText="1"/>
    </xf>
    <xf numFmtId="0" fontId="26" fillId="6" borderId="66" xfId="0" applyFont="1" applyFill="1" applyBorder="1" applyAlignment="1">
      <alignment horizontal="left" vertical="center" wrapText="1" readingOrder="1"/>
    </xf>
    <xf numFmtId="0" fontId="26" fillId="6" borderId="68" xfId="0" applyFont="1" applyFill="1" applyBorder="1" applyAlignment="1">
      <alignment horizontal="left" vertical="center" wrapText="1" readingOrder="1"/>
    </xf>
    <xf numFmtId="0" fontId="25" fillId="6" borderId="68" xfId="0" applyFont="1" applyFill="1" applyBorder="1" applyAlignment="1">
      <alignment horizontal="left" vertical="center" wrapText="1" readingOrder="1"/>
    </xf>
    <xf numFmtId="0" fontId="25" fillId="6" borderId="69" xfId="0" applyFont="1" applyFill="1" applyBorder="1" applyAlignment="1">
      <alignment horizontal="left" vertical="center" wrapText="1" readingOrder="1"/>
    </xf>
    <xf numFmtId="0" fontId="2" fillId="6" borderId="0" xfId="0" applyFont="1" applyFill="1"/>
    <xf numFmtId="0" fontId="2" fillId="6" borderId="1" xfId="0" applyFont="1" applyFill="1" applyBorder="1"/>
    <xf numFmtId="0" fontId="2" fillId="6" borderId="1" xfId="0" applyFont="1" applyFill="1" applyBorder="1" applyAlignment="1">
      <alignment wrapText="1"/>
    </xf>
    <xf numFmtId="0" fontId="0" fillId="6" borderId="0" xfId="0" applyFill="1" applyAlignment="1">
      <alignment wrapText="1"/>
    </xf>
    <xf numFmtId="0" fontId="27" fillId="5" borderId="34" xfId="0" applyFont="1" applyFill="1" applyBorder="1" applyAlignment="1">
      <alignment horizontal="center" vertical="center" wrapText="1" readingOrder="1"/>
    </xf>
    <xf numFmtId="0" fontId="26" fillId="8" borderId="3" xfId="0" applyFont="1" applyFill="1" applyBorder="1" applyAlignment="1">
      <alignment vertical="center" wrapText="1" readingOrder="1"/>
    </xf>
    <xf numFmtId="0" fontId="26" fillId="8" borderId="186" xfId="0" applyFont="1" applyFill="1" applyBorder="1" applyAlignment="1">
      <alignment vertical="center" wrapText="1" readingOrder="1"/>
    </xf>
    <xf numFmtId="0" fontId="6" fillId="6" borderId="0" xfId="0" applyFont="1" applyFill="1" applyAlignment="1">
      <alignment wrapText="1"/>
    </xf>
    <xf numFmtId="0" fontId="26" fillId="8" borderId="8" xfId="0" applyFont="1" applyFill="1" applyBorder="1" applyAlignment="1">
      <alignment vertical="top" wrapText="1" readingOrder="1"/>
    </xf>
    <xf numFmtId="0" fontId="26" fillId="8" borderId="241" xfId="0" applyFont="1" applyFill="1" applyBorder="1" applyAlignment="1">
      <alignment vertical="top" wrapText="1" readingOrder="1"/>
    </xf>
    <xf numFmtId="0" fontId="26" fillId="8" borderId="13" xfId="0" applyFont="1" applyFill="1" applyBorder="1" applyAlignment="1">
      <alignment horizontal="center" vertical="center" wrapText="1"/>
    </xf>
    <xf numFmtId="0" fontId="26" fillId="8" borderId="35" xfId="0" applyFont="1" applyFill="1" applyBorder="1" applyAlignment="1">
      <alignment horizontal="center" vertical="center" wrapText="1"/>
    </xf>
    <xf numFmtId="0" fontId="76" fillId="0" borderId="0" xfId="0" applyFont="1" applyAlignment="1">
      <alignment vertical="center"/>
    </xf>
    <xf numFmtId="0" fontId="26" fillId="6" borderId="8" xfId="0" applyFont="1" applyFill="1" applyBorder="1" applyAlignment="1">
      <alignment vertical="center" wrapText="1" readingOrder="1"/>
    </xf>
    <xf numFmtId="0" fontId="26" fillId="8" borderId="246" xfId="0" applyFont="1" applyFill="1" applyBorder="1" applyAlignment="1">
      <alignment vertical="center" wrapText="1" readingOrder="1"/>
    </xf>
    <xf numFmtId="0" fontId="2" fillId="6" borderId="15" xfId="0" applyFont="1" applyFill="1" applyBorder="1" applyAlignment="1">
      <alignment horizontal="left" vertical="top" wrapText="1"/>
    </xf>
    <xf numFmtId="0" fontId="2" fillId="6" borderId="113" xfId="0" applyFont="1" applyFill="1" applyBorder="1" applyAlignment="1">
      <alignment horizontal="left" vertical="top" wrapText="1"/>
    </xf>
    <xf numFmtId="0" fontId="2" fillId="6" borderId="16" xfId="0" applyFont="1" applyFill="1" applyBorder="1" applyAlignment="1">
      <alignment horizontal="left" vertical="center" wrapText="1"/>
    </xf>
    <xf numFmtId="0" fontId="25" fillId="6" borderId="0" xfId="0" applyFont="1" applyFill="1"/>
    <xf numFmtId="0" fontId="26" fillId="0" borderId="8" xfId="0" applyFont="1" applyBorder="1" applyAlignment="1">
      <alignment horizontal="center" vertical="center" wrapText="1" readingOrder="1"/>
    </xf>
    <xf numFmtId="0" fontId="25" fillId="0" borderId="1" xfId="0" applyFont="1" applyBorder="1" applyAlignment="1">
      <alignment horizontal="left" vertical="center" wrapText="1" readingOrder="1"/>
    </xf>
    <xf numFmtId="0" fontId="25" fillId="0" borderId="9" xfId="0" applyFont="1" applyBorder="1" applyAlignment="1">
      <alignment horizontal="left" vertical="center" wrapText="1" readingOrder="1"/>
    </xf>
    <xf numFmtId="0" fontId="27" fillId="5" borderId="174" xfId="0" applyFont="1" applyFill="1" applyBorder="1" applyAlignment="1">
      <alignment horizontal="center" vertical="center" wrapText="1" readingOrder="1"/>
    </xf>
    <xf numFmtId="0" fontId="0" fillId="2" borderId="2" xfId="0" applyFill="1" applyBorder="1" applyAlignment="1">
      <alignment horizontal="left" vertical="center" wrapText="1"/>
    </xf>
    <xf numFmtId="0" fontId="0" fillId="0" borderId="0" xfId="13" applyFont="1" applyBorder="1"/>
    <xf numFmtId="0" fontId="0" fillId="0" borderId="0" xfId="13" applyFont="1" applyBorder="1" applyAlignment="1">
      <alignment vertical="center"/>
    </xf>
    <xf numFmtId="0" fontId="0" fillId="6" borderId="0" xfId="13" applyFont="1" applyFill="1" applyBorder="1" applyAlignment="1">
      <alignment vertical="center"/>
    </xf>
    <xf numFmtId="0" fontId="8" fillId="2" borderId="2" xfId="0" applyFont="1" applyFill="1" applyBorder="1" applyAlignment="1">
      <alignment vertical="center" wrapText="1"/>
    </xf>
    <xf numFmtId="0" fontId="0" fillId="2" borderId="3" xfId="0" applyFill="1" applyBorder="1" applyAlignment="1">
      <alignment horizontal="left" vertical="center"/>
    </xf>
    <xf numFmtId="0" fontId="6" fillId="7" borderId="136" xfId="0" applyFont="1" applyFill="1" applyBorder="1" applyAlignment="1">
      <alignment horizontal="left" vertical="top" wrapText="1"/>
    </xf>
    <xf numFmtId="0" fontId="8" fillId="2" borderId="186" xfId="0" applyFont="1" applyFill="1" applyBorder="1" applyAlignment="1">
      <alignment vertical="center" wrapText="1"/>
    </xf>
    <xf numFmtId="0" fontId="6" fillId="2" borderId="16" xfId="0" applyFont="1" applyFill="1" applyBorder="1" applyAlignment="1">
      <alignment vertical="top" wrapText="1"/>
    </xf>
    <xf numFmtId="0" fontId="8" fillId="2" borderId="186" xfId="0" applyFont="1" applyFill="1" applyBorder="1" applyAlignment="1">
      <alignment vertical="center"/>
    </xf>
    <xf numFmtId="0" fontId="8" fillId="2" borderId="16" xfId="0" applyFont="1" applyFill="1" applyBorder="1" applyAlignment="1">
      <alignment vertical="top" wrapText="1"/>
    </xf>
    <xf numFmtId="0" fontId="8" fillId="2" borderId="188" xfId="0" applyFont="1" applyFill="1" applyBorder="1" applyAlignment="1">
      <alignment vertical="center" wrapText="1"/>
    </xf>
    <xf numFmtId="0" fontId="8" fillId="2" borderId="184" xfId="0" applyFont="1" applyFill="1" applyBorder="1" applyAlignment="1">
      <alignment vertical="top" wrapText="1"/>
    </xf>
    <xf numFmtId="0" fontId="8" fillId="2" borderId="2" xfId="0" applyFont="1" applyFill="1" applyBorder="1" applyAlignment="1">
      <alignment vertical="center"/>
    </xf>
    <xf numFmtId="0" fontId="8" fillId="2" borderId="183" xfId="0" applyFont="1" applyFill="1" applyBorder="1" applyAlignment="1">
      <alignment vertical="top" wrapText="1"/>
    </xf>
    <xf numFmtId="0" fontId="8" fillId="2" borderId="96" xfId="0" applyFont="1" applyFill="1" applyBorder="1" applyAlignment="1">
      <alignment vertical="center" wrapText="1"/>
    </xf>
    <xf numFmtId="0" fontId="8" fillId="2" borderId="181" xfId="0" applyFont="1" applyFill="1" applyBorder="1" applyAlignment="1">
      <alignment vertical="top" wrapText="1"/>
    </xf>
    <xf numFmtId="0" fontId="8" fillId="2" borderId="189" xfId="0" applyFont="1" applyFill="1" applyBorder="1" applyAlignment="1">
      <alignment vertical="center"/>
    </xf>
    <xf numFmtId="0" fontId="6" fillId="2" borderId="190" xfId="0" applyFont="1" applyFill="1" applyBorder="1" applyAlignment="1">
      <alignment vertical="top" wrapText="1"/>
    </xf>
    <xf numFmtId="0" fontId="6" fillId="2" borderId="2" xfId="0" applyFont="1" applyFill="1" applyBorder="1" applyAlignment="1">
      <alignment horizontal="left" vertical="center" wrapText="1"/>
    </xf>
    <xf numFmtId="0" fontId="61" fillId="2" borderId="2" xfId="0" applyFont="1" applyFill="1" applyBorder="1" applyAlignment="1">
      <alignment horizontal="center" vertical="center" wrapText="1"/>
    </xf>
    <xf numFmtId="14" fontId="61" fillId="2" borderId="2" xfId="0" applyNumberFormat="1" applyFont="1" applyFill="1" applyBorder="1" applyAlignment="1">
      <alignment horizontal="center" vertical="center" wrapText="1"/>
    </xf>
    <xf numFmtId="0" fontId="61" fillId="2" borderId="2" xfId="0" applyFont="1" applyFill="1" applyBorder="1" applyAlignment="1">
      <alignment vertical="center" wrapText="1"/>
    </xf>
    <xf numFmtId="0" fontId="61" fillId="2" borderId="2" xfId="0" applyFont="1" applyFill="1" applyBorder="1" applyAlignment="1">
      <alignment vertical="top" wrapText="1"/>
    </xf>
    <xf numFmtId="0" fontId="64" fillId="2" borderId="96" xfId="0" applyFont="1" applyFill="1" applyBorder="1" applyAlignment="1" applyProtection="1">
      <alignment vertical="top" wrapText="1"/>
      <protection locked="0"/>
    </xf>
    <xf numFmtId="0" fontId="61" fillId="2" borderId="2" xfId="0" quotePrefix="1" applyFont="1" applyFill="1" applyBorder="1" applyAlignment="1">
      <alignment vertical="top" wrapText="1"/>
    </xf>
    <xf numFmtId="0" fontId="35" fillId="2" borderId="2" xfId="0" applyFont="1" applyFill="1" applyBorder="1" applyAlignment="1">
      <alignment vertical="center" wrapText="1"/>
    </xf>
    <xf numFmtId="0" fontId="6" fillId="2" borderId="2" xfId="0" applyFont="1" applyFill="1" applyBorder="1" applyAlignment="1">
      <alignment horizontal="left" wrapText="1"/>
    </xf>
    <xf numFmtId="0" fontId="35" fillId="2" borderId="2" xfId="0" applyFont="1" applyFill="1" applyBorder="1" applyAlignment="1">
      <alignment vertical="top" wrapText="1"/>
    </xf>
    <xf numFmtId="0" fontId="6" fillId="2" borderId="2" xfId="0" applyFont="1" applyFill="1" applyBorder="1" applyAlignment="1">
      <alignment horizontal="left" vertical="top" wrapText="1"/>
    </xf>
    <xf numFmtId="0" fontId="6" fillId="2" borderId="2" xfId="0" applyFont="1" applyFill="1" applyBorder="1" applyAlignment="1">
      <alignment vertical="top" wrapText="1"/>
    </xf>
    <xf numFmtId="0" fontId="37" fillId="2" borderId="2" xfId="0" applyFont="1" applyFill="1" applyBorder="1" applyAlignment="1">
      <alignment horizontal="left" vertical="center" wrapText="1"/>
    </xf>
    <xf numFmtId="0" fontId="61" fillId="2" borderId="84" xfId="0" applyFont="1" applyFill="1" applyBorder="1" applyAlignment="1">
      <alignment vertical="center" wrapText="1"/>
    </xf>
    <xf numFmtId="0" fontId="61" fillId="2" borderId="84" xfId="0" applyFont="1" applyFill="1" applyBorder="1" applyAlignment="1">
      <alignment vertical="top" wrapText="1"/>
    </xf>
    <xf numFmtId="0" fontId="64" fillId="2" borderId="2" xfId="0" applyFont="1" applyFill="1" applyBorder="1" applyAlignment="1">
      <alignment vertical="top" wrapText="1"/>
    </xf>
    <xf numFmtId="0" fontId="69" fillId="2" borderId="2" xfId="0" applyFont="1" applyFill="1" applyBorder="1" applyAlignment="1">
      <alignment wrapText="1"/>
    </xf>
    <xf numFmtId="0" fontId="64" fillId="2" borderId="2" xfId="0" applyFont="1" applyFill="1" applyBorder="1" applyAlignment="1">
      <alignment vertical="center" wrapText="1"/>
    </xf>
    <xf numFmtId="0" fontId="4" fillId="2" borderId="2" xfId="13" applyFont="1" applyFill="1" applyBorder="1" applyAlignment="1">
      <alignment horizontal="center" vertical="center"/>
    </xf>
    <xf numFmtId="0" fontId="4" fillId="2" borderId="2" xfId="13" applyFont="1" applyFill="1" applyBorder="1" applyAlignment="1">
      <alignment horizontal="center" vertical="center" wrapText="1"/>
    </xf>
    <xf numFmtId="0" fontId="4" fillId="2" borderId="269" xfId="13" applyFont="1" applyFill="1" applyBorder="1" applyAlignment="1">
      <alignment horizontal="center" vertical="center"/>
    </xf>
    <xf numFmtId="0" fontId="1" fillId="2" borderId="2" xfId="0" applyFont="1" applyFill="1" applyBorder="1" applyAlignment="1">
      <alignment vertical="top" wrapText="1"/>
    </xf>
    <xf numFmtId="0" fontId="75" fillId="0" borderId="1" xfId="0" applyFont="1" applyBorder="1" applyAlignment="1">
      <alignment vertical="top"/>
    </xf>
    <xf numFmtId="0" fontId="22" fillId="6" borderId="1" xfId="13" applyFont="1" applyFill="1" applyAlignment="1">
      <alignment horizontal="center" vertical="center"/>
    </xf>
    <xf numFmtId="0" fontId="4" fillId="2" borderId="96" xfId="13" applyFont="1" applyFill="1" applyBorder="1" applyAlignment="1">
      <alignment horizontal="center" vertical="center"/>
    </xf>
    <xf numFmtId="0" fontId="24" fillId="0" borderId="1" xfId="0" applyFont="1" applyBorder="1" applyAlignment="1" applyProtection="1">
      <alignment horizontal="left" vertical="center"/>
      <protection locked="0"/>
    </xf>
    <xf numFmtId="0" fontId="24" fillId="0" borderId="0" xfId="0" applyFont="1" applyAlignment="1">
      <alignment horizontal="left" vertical="center"/>
    </xf>
    <xf numFmtId="0" fontId="1" fillId="2" borderId="2" xfId="0" applyFont="1" applyFill="1" applyBorder="1" applyAlignment="1" applyProtection="1">
      <alignment horizontal="left" vertical="top" wrapText="1"/>
      <protection locked="0"/>
    </xf>
    <xf numFmtId="0" fontId="1" fillId="2" borderId="84" xfId="0" applyFont="1" applyFill="1" applyBorder="1" applyAlignment="1">
      <alignment vertical="top" wrapText="1"/>
    </xf>
    <xf numFmtId="0" fontId="24" fillId="13" borderId="136" xfId="0" applyFont="1" applyFill="1" applyBorder="1" applyAlignment="1">
      <alignment horizontal="left" vertical="top" wrapText="1"/>
    </xf>
    <xf numFmtId="0" fontId="9" fillId="2" borderId="208" xfId="0" applyFont="1" applyFill="1" applyBorder="1" applyAlignment="1">
      <alignment vertical="center" wrapText="1" readingOrder="1"/>
    </xf>
    <xf numFmtId="0" fontId="25" fillId="2" borderId="239" xfId="0" applyFont="1" applyFill="1" applyBorder="1" applyAlignment="1">
      <alignment vertical="center" wrapText="1"/>
    </xf>
    <xf numFmtId="0" fontId="9" fillId="2" borderId="64" xfId="0" applyFont="1" applyFill="1" applyBorder="1" applyAlignment="1">
      <alignment horizontal="center" vertical="center" wrapText="1" readingOrder="1"/>
    </xf>
    <xf numFmtId="0" fontId="9" fillId="2" borderId="236" xfId="0" applyFont="1" applyFill="1" applyBorder="1" applyAlignment="1">
      <alignment vertical="center" wrapText="1" readingOrder="1"/>
    </xf>
    <xf numFmtId="0" fontId="25" fillId="2" borderId="227" xfId="0" applyFont="1" applyFill="1" applyBorder="1" applyAlignment="1">
      <alignment vertical="center" wrapText="1"/>
    </xf>
    <xf numFmtId="0" fontId="9" fillId="2" borderId="226" xfId="0" applyFont="1" applyFill="1" applyBorder="1" applyAlignment="1">
      <alignment horizontal="left" vertical="center" wrapText="1" readingOrder="1"/>
    </xf>
    <xf numFmtId="0" fontId="9" fillId="2" borderId="50" xfId="0" applyFont="1" applyFill="1" applyBorder="1" applyAlignment="1">
      <alignment horizontal="center" vertical="center" wrapText="1" readingOrder="1"/>
    </xf>
    <xf numFmtId="0" fontId="9" fillId="2" borderId="212" xfId="0" applyFont="1" applyFill="1" applyBorder="1" applyAlignment="1">
      <alignment vertical="center" wrapText="1" readingOrder="1"/>
    </xf>
    <xf numFmtId="0" fontId="25" fillId="2" borderId="206" xfId="0" applyFont="1" applyFill="1" applyBorder="1" applyAlignment="1">
      <alignment vertical="center" wrapText="1"/>
    </xf>
    <xf numFmtId="0" fontId="9" fillId="2" borderId="237" xfId="0" applyFont="1" applyFill="1" applyBorder="1" applyAlignment="1">
      <alignment horizontal="left" vertical="center" wrapText="1" readingOrder="1"/>
    </xf>
    <xf numFmtId="0" fontId="25" fillId="2" borderId="238" xfId="0" applyFont="1" applyFill="1" applyBorder="1" applyAlignment="1">
      <alignment vertical="center" wrapText="1"/>
    </xf>
    <xf numFmtId="0" fontId="9" fillId="2" borderId="212" xfId="0" applyFont="1" applyFill="1" applyBorder="1" applyAlignment="1">
      <alignment horizontal="left" vertical="center" wrapText="1" readingOrder="1"/>
    </xf>
    <xf numFmtId="0" fontId="9" fillId="2" borderId="212" xfId="0" applyFont="1" applyFill="1" applyBorder="1" applyAlignment="1">
      <alignment horizontal="left" vertical="center" wrapText="1"/>
    </xf>
    <xf numFmtId="0" fontId="9" fillId="2" borderId="232" xfId="0" applyFont="1" applyFill="1" applyBorder="1" applyAlignment="1">
      <alignment horizontal="left" vertical="center" wrapText="1"/>
    </xf>
    <xf numFmtId="0" fontId="25" fillId="2" borderId="235" xfId="0" applyFont="1" applyFill="1" applyBorder="1" applyAlignment="1">
      <alignment vertical="center" wrapText="1"/>
    </xf>
    <xf numFmtId="0" fontId="9" fillId="2" borderId="228" xfId="0" applyFont="1" applyFill="1" applyBorder="1" applyAlignment="1">
      <alignment horizontal="left" vertical="center"/>
    </xf>
    <xf numFmtId="0" fontId="25" fillId="2" borderId="229" xfId="0" applyFont="1" applyFill="1" applyBorder="1" applyAlignment="1">
      <alignment vertical="center" wrapText="1"/>
    </xf>
    <xf numFmtId="0" fontId="9" fillId="2" borderId="208" xfId="0" applyFont="1" applyFill="1" applyBorder="1" applyAlignment="1">
      <alignment horizontal="left" vertical="center" wrapText="1"/>
    </xf>
    <xf numFmtId="0" fontId="25" fillId="2" borderId="209" xfId="0" applyFont="1" applyFill="1" applyBorder="1" applyAlignment="1">
      <alignment vertical="center" wrapText="1"/>
    </xf>
    <xf numFmtId="0" fontId="9" fillId="2" borderId="233" xfId="0" applyFont="1" applyFill="1" applyBorder="1" applyAlignment="1">
      <alignment horizontal="left" vertical="center" wrapText="1" readingOrder="1"/>
    </xf>
    <xf numFmtId="0" fontId="25" fillId="2" borderId="234" xfId="0" applyFont="1" applyFill="1" applyBorder="1" applyAlignment="1">
      <alignment vertical="center" wrapText="1"/>
    </xf>
    <xf numFmtId="0" fontId="9" fillId="2" borderId="228" xfId="0" applyFont="1" applyFill="1" applyBorder="1" applyAlignment="1">
      <alignment horizontal="left" vertical="center" wrapText="1" readingOrder="1"/>
    </xf>
    <xf numFmtId="0" fontId="9" fillId="2" borderId="216" xfId="0" applyFont="1" applyFill="1" applyBorder="1" applyAlignment="1">
      <alignment horizontal="left" vertical="center" wrapText="1" readingOrder="1"/>
    </xf>
    <xf numFmtId="0" fontId="25" fillId="2" borderId="217" xfId="0" applyFont="1" applyFill="1" applyBorder="1" applyAlignment="1">
      <alignment vertical="center" wrapText="1"/>
    </xf>
    <xf numFmtId="0" fontId="9" fillId="2" borderId="213" xfId="0" applyFont="1" applyFill="1" applyBorder="1" applyAlignment="1">
      <alignment horizontal="left" vertical="center" wrapText="1" readingOrder="1"/>
    </xf>
    <xf numFmtId="0" fontId="25" fillId="2" borderId="214" xfId="0" applyFont="1" applyFill="1" applyBorder="1" applyAlignment="1">
      <alignment vertical="center" wrapText="1"/>
    </xf>
    <xf numFmtId="0" fontId="9" fillId="2" borderId="215" xfId="0" applyFont="1" applyFill="1" applyBorder="1" applyAlignment="1">
      <alignment horizontal="left" vertical="center" wrapText="1" readingOrder="1"/>
    </xf>
    <xf numFmtId="0" fontId="25" fillId="2" borderId="207" xfId="0" applyFont="1" applyFill="1" applyBorder="1" applyAlignment="1">
      <alignment vertical="center" wrapText="1"/>
    </xf>
    <xf numFmtId="0" fontId="25" fillId="2" borderId="208" xfId="0" applyFont="1" applyFill="1" applyBorder="1" applyAlignment="1">
      <alignment horizontal="left" vertical="center" wrapText="1" readingOrder="1"/>
    </xf>
    <xf numFmtId="0" fontId="25" fillId="2" borderId="210" xfId="0" applyFont="1" applyFill="1" applyBorder="1" applyAlignment="1">
      <alignment horizontal="left" vertical="center" wrapText="1" readingOrder="1"/>
    </xf>
    <xf numFmtId="0" fontId="25" fillId="2" borderId="211" xfId="0" applyFont="1" applyFill="1" applyBorder="1" applyAlignment="1">
      <alignment vertical="center" wrapText="1"/>
    </xf>
    <xf numFmtId="0" fontId="25" fillId="2" borderId="212" xfId="0" applyFont="1" applyFill="1" applyBorder="1" applyAlignment="1">
      <alignment horizontal="left" vertical="center" wrapText="1" readingOrder="1"/>
    </xf>
    <xf numFmtId="0" fontId="25" fillId="2" borderId="213" xfId="0" applyFont="1" applyFill="1" applyBorder="1" applyAlignment="1">
      <alignment horizontal="left" vertical="center" wrapText="1" readingOrder="1"/>
    </xf>
    <xf numFmtId="0" fontId="25" fillId="2" borderId="215" xfId="0" applyFont="1" applyFill="1" applyBorder="1" applyAlignment="1">
      <alignment horizontal="left" vertical="center" wrapText="1" readingOrder="1"/>
    </xf>
    <xf numFmtId="0" fontId="43" fillId="2" borderId="216" xfId="0" applyFont="1" applyFill="1" applyBorder="1" applyAlignment="1">
      <alignment horizontal="left" vertical="center" wrapText="1" readingOrder="1"/>
    </xf>
    <xf numFmtId="0" fontId="43" fillId="2" borderId="210" xfId="0" applyFont="1" applyFill="1" applyBorder="1" applyAlignment="1">
      <alignment horizontal="left" vertical="center" wrapText="1" readingOrder="1"/>
    </xf>
    <xf numFmtId="0" fontId="43" fillId="2" borderId="215" xfId="0" applyFont="1" applyFill="1" applyBorder="1" applyAlignment="1">
      <alignment horizontal="left" vertical="center" wrapText="1" readingOrder="1"/>
    </xf>
    <xf numFmtId="0" fontId="25" fillId="2" borderId="57" xfId="0" applyFont="1" applyFill="1" applyBorder="1" applyAlignment="1">
      <alignment horizontal="center" vertical="center" wrapText="1" readingOrder="1"/>
    </xf>
    <xf numFmtId="0" fontId="25" fillId="2" borderId="218" xfId="0" applyFont="1" applyFill="1" applyBorder="1" applyAlignment="1">
      <alignment vertical="center" wrapText="1" readingOrder="1"/>
    </xf>
    <xf numFmtId="0" fontId="25" fillId="2" borderId="219" xfId="0" applyFont="1" applyFill="1" applyBorder="1" applyAlignment="1">
      <alignment vertical="center" wrapText="1"/>
    </xf>
    <xf numFmtId="0" fontId="43" fillId="2" borderId="216" xfId="0" applyFont="1" applyFill="1" applyBorder="1" applyAlignment="1">
      <alignment vertical="center" wrapText="1" readingOrder="1"/>
    </xf>
    <xf numFmtId="0" fontId="43" fillId="2" borderId="210" xfId="0" applyFont="1" applyFill="1" applyBorder="1" applyAlignment="1">
      <alignment vertical="center" wrapText="1" readingOrder="1"/>
    </xf>
    <xf numFmtId="0" fontId="43" fillId="2" borderId="215" xfId="0" applyFont="1" applyFill="1" applyBorder="1" applyAlignment="1">
      <alignment vertical="center" wrapText="1" readingOrder="1"/>
    </xf>
    <xf numFmtId="0" fontId="25" fillId="2" borderId="57" xfId="0" applyFont="1" applyFill="1" applyBorder="1" applyAlignment="1">
      <alignment vertical="center" wrapText="1" readingOrder="1"/>
    </xf>
    <xf numFmtId="0" fontId="25" fillId="2" borderId="208" xfId="0" applyFont="1" applyFill="1" applyBorder="1" applyAlignment="1">
      <alignment vertical="center" wrapText="1" readingOrder="1"/>
    </xf>
    <xf numFmtId="0" fontId="25" fillId="2" borderId="222" xfId="0" applyFont="1" applyFill="1" applyBorder="1" applyAlignment="1">
      <alignment horizontal="left" vertical="center" wrapText="1" readingOrder="1"/>
    </xf>
    <xf numFmtId="0" fontId="25" fillId="2" borderId="223" xfId="0" applyFont="1" applyFill="1" applyBorder="1" applyAlignment="1">
      <alignment vertical="center" wrapText="1"/>
    </xf>
    <xf numFmtId="0" fontId="25" fillId="2" borderId="70" xfId="0" applyFont="1" applyFill="1" applyBorder="1" applyAlignment="1">
      <alignment horizontal="center" vertical="center" wrapText="1" readingOrder="1"/>
    </xf>
    <xf numFmtId="0" fontId="25" fillId="2" borderId="212" xfId="0" applyFont="1" applyFill="1" applyBorder="1" applyAlignment="1">
      <alignment vertical="center" wrapText="1" readingOrder="1"/>
    </xf>
    <xf numFmtId="0" fontId="25" fillId="2" borderId="215" xfId="0" applyFont="1" applyFill="1" applyBorder="1" applyAlignment="1">
      <alignment vertical="center" wrapText="1" readingOrder="1"/>
    </xf>
    <xf numFmtId="0" fontId="25" fillId="2" borderId="216" xfId="0" applyFont="1" applyFill="1" applyBorder="1" applyAlignment="1">
      <alignment horizontal="left" vertical="center" wrapText="1" readingOrder="1"/>
    </xf>
    <xf numFmtId="0" fontId="25" fillId="2" borderId="220" xfId="0" applyFont="1" applyFill="1" applyBorder="1" applyAlignment="1">
      <alignment horizontal="left" vertical="center" wrapText="1" readingOrder="1"/>
    </xf>
    <xf numFmtId="0" fontId="25" fillId="2" borderId="221" xfId="0" applyFont="1" applyFill="1" applyBorder="1" applyAlignment="1">
      <alignment vertical="center" wrapText="1"/>
    </xf>
    <xf numFmtId="0" fontId="25" fillId="2" borderId="232" xfId="0" applyFont="1" applyFill="1" applyBorder="1" applyAlignment="1">
      <alignment horizontal="left" vertical="center" wrapText="1" readingOrder="1"/>
    </xf>
    <xf numFmtId="0" fontId="25" fillId="2" borderId="230" xfId="0" applyFont="1" applyFill="1" applyBorder="1" applyAlignment="1">
      <alignment vertical="center" wrapText="1"/>
    </xf>
    <xf numFmtId="0" fontId="25" fillId="2" borderId="231" xfId="0" applyFont="1" applyFill="1" applyBorder="1" applyAlignment="1">
      <alignment horizontal="left" vertical="center" wrapText="1" readingOrder="1"/>
    </xf>
    <xf numFmtId="0" fontId="25" fillId="2" borderId="228" xfId="0" applyFont="1" applyFill="1" applyBorder="1" applyAlignment="1">
      <alignment horizontal="left" vertical="top" wrapText="1" readingOrder="1"/>
    </xf>
    <xf numFmtId="0" fontId="25" fillId="2" borderId="229" xfId="0" applyFont="1" applyFill="1" applyBorder="1" applyAlignment="1">
      <alignment vertical="top" wrapText="1"/>
    </xf>
    <xf numFmtId="0" fontId="9" fillId="2" borderId="210" xfId="0" applyFont="1" applyFill="1" applyBorder="1" applyAlignment="1">
      <alignment horizontal="left" vertical="center" wrapText="1" readingOrder="1"/>
    </xf>
    <xf numFmtId="0" fontId="9" fillId="2" borderId="224" xfId="0" applyFont="1" applyFill="1" applyBorder="1" applyAlignment="1">
      <alignment horizontal="left" vertical="center"/>
    </xf>
    <xf numFmtId="0" fontId="25" fillId="2" borderId="225" xfId="0" applyFont="1" applyFill="1" applyBorder="1" applyAlignment="1">
      <alignment vertical="center" wrapText="1"/>
    </xf>
    <xf numFmtId="0" fontId="9" fillId="2" borderId="210" xfId="0" applyFont="1" applyFill="1" applyBorder="1" applyAlignment="1">
      <alignment horizontal="left" vertical="center"/>
    </xf>
    <xf numFmtId="0" fontId="9" fillId="2" borderId="213" xfId="0" applyFont="1" applyFill="1" applyBorder="1" applyAlignment="1">
      <alignment horizontal="left" vertical="center"/>
    </xf>
    <xf numFmtId="0" fontId="9" fillId="2" borderId="226" xfId="0" applyFont="1" applyFill="1" applyBorder="1" applyAlignment="1">
      <alignment horizontal="left" vertical="center"/>
    </xf>
    <xf numFmtId="0" fontId="25" fillId="2" borderId="224" xfId="0" applyFont="1" applyFill="1" applyBorder="1" applyAlignment="1">
      <alignment horizontal="left" vertical="center" wrapText="1" readingOrder="1"/>
    </xf>
    <xf numFmtId="0" fontId="25" fillId="2" borderId="213" xfId="0" applyFont="1" applyFill="1" applyBorder="1" applyAlignment="1">
      <alignment horizontal="left" vertical="top" wrapText="1" readingOrder="1"/>
    </xf>
    <xf numFmtId="0" fontId="40" fillId="2" borderId="215" xfId="0" applyFont="1" applyFill="1" applyBorder="1"/>
    <xf numFmtId="0" fontId="25" fillId="2" borderId="69" xfId="0" applyFont="1" applyFill="1" applyBorder="1" applyAlignment="1">
      <alignment vertical="center" wrapText="1" readingOrder="1"/>
    </xf>
    <xf numFmtId="0" fontId="25" fillId="2" borderId="62" xfId="0" applyFont="1" applyFill="1" applyBorder="1" applyAlignment="1">
      <alignment vertical="center" wrapText="1" readingOrder="1"/>
    </xf>
    <xf numFmtId="0" fontId="25" fillId="2" borderId="63" xfId="0" applyFont="1" applyFill="1" applyBorder="1" applyAlignment="1">
      <alignment vertical="center" wrapText="1" readingOrder="1"/>
    </xf>
    <xf numFmtId="0" fontId="2" fillId="2" borderId="116" xfId="0" applyFont="1" applyFill="1" applyBorder="1" applyAlignment="1">
      <alignment horizontal="left" vertical="center" wrapText="1" indent="2" readingOrder="1"/>
    </xf>
    <xf numFmtId="0" fontId="9" fillId="2" borderId="117" xfId="0" applyFont="1" applyFill="1" applyBorder="1" applyAlignment="1">
      <alignment horizontal="left" vertical="center" wrapText="1" indent="2" readingOrder="1"/>
    </xf>
    <xf numFmtId="0" fontId="2" fillId="2" borderId="117" xfId="0" applyFont="1" applyFill="1" applyBorder="1" applyAlignment="1">
      <alignment horizontal="left" vertical="center" wrapText="1" indent="2" readingOrder="1"/>
    </xf>
    <xf numFmtId="0" fontId="9" fillId="2" borderId="118" xfId="0" applyFont="1" applyFill="1" applyBorder="1" applyAlignment="1">
      <alignment horizontal="left" vertical="center" wrapText="1" indent="2" readingOrder="1"/>
    </xf>
    <xf numFmtId="0" fontId="9" fillId="2" borderId="119" xfId="0" applyFont="1" applyFill="1" applyBorder="1" applyAlignment="1">
      <alignment horizontal="left" vertical="center" wrapText="1" indent="2" readingOrder="1"/>
    </xf>
    <xf numFmtId="0" fontId="25" fillId="2" borderId="117" xfId="0" applyFont="1" applyFill="1" applyBorder="1" applyAlignment="1">
      <alignment horizontal="left" vertical="center" wrapText="1" indent="2"/>
    </xf>
    <xf numFmtId="0" fontId="9" fillId="2" borderId="121" xfId="0" applyFont="1" applyFill="1" applyBorder="1" applyAlignment="1">
      <alignment horizontal="left" vertical="center" wrapText="1" indent="2" readingOrder="1"/>
    </xf>
    <xf numFmtId="0" fontId="9" fillId="2" borderId="88" xfId="0" applyFont="1" applyFill="1" applyBorder="1" applyAlignment="1">
      <alignment horizontal="left" vertical="center" wrapText="1" indent="2" readingOrder="1"/>
    </xf>
    <xf numFmtId="0" fontId="9" fillId="2" borderId="126" xfId="0" applyFont="1" applyFill="1" applyBorder="1" applyAlignment="1">
      <alignment horizontal="left" vertical="center" wrapText="1" indent="2" readingOrder="1"/>
    </xf>
    <xf numFmtId="0" fontId="9" fillId="2" borderId="128" xfId="0" applyFont="1" applyFill="1" applyBorder="1" applyAlignment="1">
      <alignment horizontal="left" vertical="center" wrapText="1" indent="2" readingOrder="1"/>
    </xf>
    <xf numFmtId="0" fontId="25" fillId="2" borderId="120" xfId="0" applyFont="1" applyFill="1" applyBorder="1" applyAlignment="1">
      <alignment horizontal="left" vertical="center" wrapText="1" indent="2" readingOrder="1"/>
    </xf>
    <xf numFmtId="0" fontId="25" fillId="2" borderId="117" xfId="0" applyFont="1" applyFill="1" applyBorder="1" applyAlignment="1">
      <alignment horizontal="left" vertical="center" wrapText="1" indent="2" readingOrder="1"/>
    </xf>
    <xf numFmtId="0" fontId="25" fillId="2" borderId="63" xfId="0" applyFont="1" applyFill="1" applyBorder="1" applyAlignment="1">
      <alignment horizontal="left" vertical="center" wrapText="1" indent="2" readingOrder="1"/>
    </xf>
    <xf numFmtId="0" fontId="25" fillId="2" borderId="118" xfId="0" applyFont="1" applyFill="1" applyBorder="1" applyAlignment="1">
      <alignment horizontal="left" vertical="center" wrapText="1" indent="2" readingOrder="1"/>
    </xf>
    <xf numFmtId="0" fontId="25" fillId="2" borderId="108" xfId="0" applyFont="1" applyFill="1" applyBorder="1" applyAlignment="1">
      <alignment horizontal="left" vertical="center" wrapText="1" indent="2" readingOrder="1"/>
    </xf>
    <xf numFmtId="0" fontId="25" fillId="2" borderId="62" xfId="0" applyFont="1" applyFill="1" applyBorder="1" applyAlignment="1">
      <alignment horizontal="left" vertical="center" wrapText="1" indent="2" readingOrder="1"/>
    </xf>
    <xf numFmtId="0" fontId="9" fillId="2" borderId="120" xfId="0" applyFont="1" applyFill="1" applyBorder="1" applyAlignment="1">
      <alignment horizontal="left" vertical="center" wrapText="1" indent="2" readingOrder="1"/>
    </xf>
    <xf numFmtId="0" fontId="6" fillId="2" borderId="68" xfId="0" applyFont="1" applyFill="1" applyBorder="1" applyAlignment="1">
      <alignment wrapText="1"/>
    </xf>
    <xf numFmtId="0" fontId="6" fillId="2" borderId="71" xfId="0" applyFont="1" applyFill="1" applyBorder="1" applyAlignment="1">
      <alignment horizontal="left" wrapText="1" indent="2"/>
    </xf>
    <xf numFmtId="0" fontId="2" fillId="2" borderId="51" xfId="0" applyFont="1" applyFill="1" applyBorder="1" applyAlignment="1">
      <alignment horizontal="center" vertical="center"/>
    </xf>
    <xf numFmtId="0" fontId="9" fillId="2" borderId="3" xfId="0" applyFont="1" applyFill="1" applyBorder="1" applyAlignment="1">
      <alignment vertical="center" wrapText="1"/>
    </xf>
    <xf numFmtId="0" fontId="28" fillId="2" borderId="201" xfId="7" applyFont="1" applyFill="1" applyBorder="1" applyAlignment="1">
      <alignment vertical="center" wrapText="1"/>
    </xf>
    <xf numFmtId="0" fontId="15" fillId="2" borderId="201" xfId="0" applyFont="1" applyFill="1" applyBorder="1" applyAlignment="1">
      <alignment vertical="center" wrapText="1"/>
    </xf>
    <xf numFmtId="0" fontId="2" fillId="2" borderId="202" xfId="0" quotePrefix="1" applyFont="1" applyFill="1" applyBorder="1" applyAlignment="1">
      <alignment horizontal="center" vertical="center"/>
    </xf>
    <xf numFmtId="0" fontId="2" fillId="2" borderId="28" xfId="0" applyFont="1" applyFill="1" applyBorder="1" applyAlignment="1">
      <alignment vertical="center" wrapText="1"/>
    </xf>
    <xf numFmtId="0" fontId="5" fillId="2" borderId="203" xfId="17" applyFill="1" applyBorder="1" applyAlignment="1">
      <alignment vertical="center" wrapText="1"/>
    </xf>
    <xf numFmtId="0" fontId="28" fillId="2" borderId="203" xfId="7" applyFont="1" applyFill="1" applyBorder="1" applyAlignment="1">
      <alignment vertical="center" wrapText="1"/>
    </xf>
    <xf numFmtId="0" fontId="2" fillId="2" borderId="52" xfId="0" quotePrefix="1" applyFont="1" applyFill="1" applyBorder="1" applyAlignment="1">
      <alignment horizontal="center" vertical="center"/>
    </xf>
    <xf numFmtId="0" fontId="2" fillId="2" borderId="204" xfId="0" applyFont="1" applyFill="1" applyBorder="1" applyAlignment="1">
      <alignment vertical="center" wrapText="1"/>
    </xf>
    <xf numFmtId="0" fontId="28" fillId="2" borderId="205" xfId="7" applyFont="1" applyFill="1" applyBorder="1" applyAlignment="1">
      <alignment vertical="center" wrapText="1"/>
    </xf>
    <xf numFmtId="0" fontId="0" fillId="0" borderId="1" xfId="0" applyBorder="1" applyAlignment="1">
      <alignment horizontal="left" vertical="center" wrapText="1"/>
    </xf>
    <xf numFmtId="0" fontId="8" fillId="2" borderId="2" xfId="0" applyFont="1" applyFill="1" applyBorder="1" applyAlignment="1">
      <alignment vertical="top" wrapText="1"/>
    </xf>
    <xf numFmtId="0" fontId="0" fillId="2" borderId="33" xfId="0" applyFill="1" applyBorder="1" applyAlignment="1">
      <alignment vertical="top" wrapText="1"/>
    </xf>
    <xf numFmtId="0" fontId="8" fillId="2" borderId="3" xfId="0" applyFont="1" applyFill="1" applyBorder="1" applyAlignment="1">
      <alignment vertical="top" wrapText="1"/>
    </xf>
    <xf numFmtId="0" fontId="8" fillId="2" borderId="2" xfId="0" applyFont="1" applyFill="1" applyBorder="1" applyAlignment="1">
      <alignment horizontal="left" vertical="center" wrapText="1"/>
    </xf>
    <xf numFmtId="0" fontId="7" fillId="0" borderId="0" xfId="0" applyFont="1"/>
    <xf numFmtId="0" fontId="0" fillId="0" borderId="1" xfId="0" applyBorder="1" applyAlignment="1">
      <alignment wrapText="1"/>
    </xf>
    <xf numFmtId="0" fontId="8" fillId="2" borderId="3" xfId="0" applyFont="1" applyFill="1" applyBorder="1" applyAlignment="1">
      <alignment vertical="top"/>
    </xf>
    <xf numFmtId="0" fontId="18" fillId="0" borderId="2" xfId="0" applyFont="1" applyBorder="1" applyAlignment="1">
      <alignment horizontal="left" vertical="top" wrapText="1"/>
    </xf>
    <xf numFmtId="0" fontId="85" fillId="0" borderId="96" xfId="0" applyFont="1" applyBorder="1" applyAlignment="1">
      <alignment vertical="top" wrapText="1"/>
    </xf>
    <xf numFmtId="0" fontId="77" fillId="0" borderId="1" xfId="0" applyFont="1" applyBorder="1" applyAlignment="1">
      <alignment horizontal="left" vertical="top" wrapText="1"/>
    </xf>
    <xf numFmtId="0" fontId="77" fillId="0" borderId="0" xfId="0" applyFont="1" applyAlignment="1">
      <alignment horizontal="left" vertical="top" wrapText="1"/>
    </xf>
    <xf numFmtId="0" fontId="77" fillId="0" borderId="1" xfId="0" applyFont="1" applyBorder="1" applyAlignment="1">
      <alignment vertical="top" wrapText="1"/>
    </xf>
    <xf numFmtId="0" fontId="77" fillId="0" borderId="270" xfId="0" applyFont="1" applyBorder="1" applyAlignment="1">
      <alignment horizontal="left" vertical="top" wrapText="1"/>
    </xf>
    <xf numFmtId="0" fontId="77" fillId="0" borderId="270" xfId="0" applyFont="1" applyBorder="1" applyAlignment="1">
      <alignment horizontal="left" vertical="top"/>
    </xf>
    <xf numFmtId="0" fontId="77" fillId="0" borderId="270" xfId="0" quotePrefix="1" applyFont="1" applyBorder="1" applyAlignment="1">
      <alignment horizontal="left" vertical="top" wrapText="1"/>
    </xf>
    <xf numFmtId="0" fontId="77" fillId="0" borderId="270" xfId="0" quotePrefix="1" applyFont="1" applyBorder="1" applyAlignment="1">
      <alignment horizontal="left" vertical="top"/>
    </xf>
    <xf numFmtId="0" fontId="38" fillId="8" borderId="84" xfId="0" applyFont="1" applyFill="1" applyBorder="1" applyAlignment="1">
      <alignment horizontal="left" vertical="center" wrapText="1"/>
    </xf>
    <xf numFmtId="0" fontId="68" fillId="0" borderId="270" xfId="0" applyFont="1" applyBorder="1" applyAlignment="1">
      <alignment horizontal="left" vertical="top" wrapText="1"/>
    </xf>
    <xf numFmtId="0" fontId="77" fillId="0" borderId="270" xfId="0" applyFont="1" applyBorder="1" applyAlignment="1">
      <alignment vertical="top" wrapText="1"/>
    </xf>
    <xf numFmtId="0" fontId="68" fillId="0" borderId="270" xfId="0" applyFont="1" applyBorder="1" applyAlignment="1">
      <alignment horizontal="left" vertical="top"/>
    </xf>
    <xf numFmtId="0" fontId="77" fillId="0" borderId="270" xfId="0" applyFont="1" applyBorder="1" applyAlignment="1" applyProtection="1">
      <alignment horizontal="left" vertical="top" wrapText="1"/>
      <protection locked="0"/>
    </xf>
    <xf numFmtId="49" fontId="77" fillId="0" borderId="50" xfId="0" applyNumberFormat="1" applyFont="1" applyBorder="1" applyAlignment="1" applyProtection="1">
      <alignment horizontal="center" vertical="center" wrapText="1"/>
      <protection locked="0"/>
    </xf>
    <xf numFmtId="0" fontId="77" fillId="0" borderId="1" xfId="0" applyFont="1" applyBorder="1" applyAlignment="1" applyProtection="1">
      <alignment horizontal="left" vertical="center" wrapText="1"/>
      <protection locked="0"/>
    </xf>
    <xf numFmtId="0" fontId="88" fillId="0" borderId="50" xfId="0" applyFont="1" applyBorder="1" applyAlignment="1" applyProtection="1">
      <alignment horizontal="left" vertical="center" wrapText="1"/>
      <protection locked="0"/>
    </xf>
    <xf numFmtId="0" fontId="77" fillId="0" borderId="63" xfId="0" applyFont="1" applyBorder="1" applyAlignment="1" applyProtection="1">
      <alignment horizontal="left" vertical="center" wrapText="1"/>
      <protection locked="0"/>
    </xf>
    <xf numFmtId="0" fontId="77" fillId="0" borderId="63" xfId="0" applyFont="1" applyBorder="1" applyAlignment="1">
      <alignment horizontal="left" vertical="top" wrapText="1"/>
    </xf>
    <xf numFmtId="0" fontId="77" fillId="0" borderId="0" xfId="0" applyFont="1" applyAlignment="1" applyProtection="1">
      <alignment horizontal="left" vertical="center" wrapText="1"/>
      <protection locked="0"/>
    </xf>
    <xf numFmtId="0" fontId="77" fillId="0" borderId="64" xfId="0" applyFont="1" applyBorder="1" applyAlignment="1" applyProtection="1">
      <alignment horizontal="center" vertical="center" wrapText="1"/>
      <protection locked="0"/>
    </xf>
    <xf numFmtId="0" fontId="77" fillId="0" borderId="56" xfId="0" applyFont="1" applyBorder="1" applyAlignment="1" applyProtection="1">
      <alignment horizontal="center" vertical="center" wrapText="1"/>
      <protection locked="0"/>
    </xf>
    <xf numFmtId="0" fontId="77" fillId="0" borderId="57" xfId="0" applyFont="1" applyBorder="1" applyAlignment="1">
      <alignment horizontal="left" vertical="center" wrapText="1"/>
    </xf>
    <xf numFmtId="0" fontId="77" fillId="0" borderId="61" xfId="0" applyFont="1" applyBorder="1" applyAlignment="1" applyProtection="1">
      <alignment horizontal="left" vertical="center" wrapText="1"/>
      <protection locked="0"/>
    </xf>
    <xf numFmtId="49" fontId="77" fillId="0" borderId="56" xfId="0" applyNumberFormat="1" applyFont="1" applyBorder="1" applyAlignment="1" applyProtection="1">
      <alignment horizontal="center" vertical="center" wrapText="1"/>
      <protection locked="0"/>
    </xf>
    <xf numFmtId="0" fontId="77" fillId="0" borderId="57" xfId="0" applyFont="1" applyBorder="1" applyAlignment="1" applyProtection="1">
      <alignment horizontal="left" vertical="center" wrapText="1"/>
      <protection locked="0"/>
    </xf>
    <xf numFmtId="0" fontId="77" fillId="0" borderId="57" xfId="0" applyFont="1" applyBorder="1" applyAlignment="1">
      <alignment horizontal="left" vertical="top" wrapText="1"/>
    </xf>
    <xf numFmtId="0" fontId="88" fillId="0" borderId="56" xfId="0" applyFont="1" applyBorder="1" applyAlignment="1" applyProtection="1">
      <alignment horizontal="left" vertical="center" wrapText="1"/>
      <protection locked="0"/>
    </xf>
    <xf numFmtId="0" fontId="77" fillId="0" borderId="61" xfId="0" applyFont="1" applyBorder="1" applyAlignment="1">
      <alignment horizontal="left" vertical="top" wrapText="1"/>
    </xf>
    <xf numFmtId="0" fontId="77" fillId="0" borderId="54" xfId="0" applyFont="1" applyBorder="1" applyAlignment="1">
      <alignment horizontal="left" vertical="center" wrapText="1"/>
    </xf>
    <xf numFmtId="0" fontId="77" fillId="0" borderId="62" xfId="0" applyFont="1" applyBorder="1" applyAlignment="1" applyProtection="1">
      <alignment horizontal="left" vertical="center" wrapText="1"/>
      <protection locked="0"/>
    </xf>
    <xf numFmtId="49" fontId="77" fillId="0" borderId="64" xfId="0" applyNumberFormat="1" applyFont="1" applyBorder="1" applyAlignment="1" applyProtection="1">
      <alignment horizontal="center" vertical="center" wrapText="1"/>
      <protection locked="0"/>
    </xf>
    <xf numFmtId="0" fontId="77" fillId="0" borderId="54" xfId="0" applyFont="1" applyBorder="1" applyAlignment="1" applyProtection="1">
      <alignment horizontal="left" vertical="center" wrapText="1"/>
      <protection locked="0"/>
    </xf>
    <xf numFmtId="0" fontId="77" fillId="0" borderId="57" xfId="0" applyFont="1" applyBorder="1" applyAlignment="1" applyProtection="1">
      <alignment vertical="center" wrapText="1"/>
      <protection locked="0"/>
    </xf>
    <xf numFmtId="0" fontId="77" fillId="0" borderId="1" xfId="0" applyFont="1" applyBorder="1" applyAlignment="1" applyProtection="1">
      <alignment vertical="center" wrapText="1"/>
      <protection locked="0"/>
    </xf>
    <xf numFmtId="0" fontId="77" fillId="0" borderId="54" xfId="0" applyFont="1" applyBorder="1" applyAlignment="1">
      <alignment horizontal="left" vertical="top" wrapText="1"/>
    </xf>
    <xf numFmtId="0" fontId="88" fillId="0" borderId="64" xfId="0" applyFont="1" applyBorder="1" applyAlignment="1" applyProtection="1">
      <alignment horizontal="left" vertical="center" wrapText="1"/>
      <protection locked="0"/>
    </xf>
    <xf numFmtId="0" fontId="77" fillId="0" borderId="62" xfId="0" applyFont="1" applyBorder="1" applyAlignment="1">
      <alignment horizontal="left" vertical="top" wrapText="1"/>
    </xf>
    <xf numFmtId="0" fontId="77" fillId="0" borderId="57" xfId="0" applyFont="1" applyBorder="1" applyAlignment="1">
      <alignment vertical="top" wrapText="1"/>
    </xf>
    <xf numFmtId="0" fontId="88" fillId="0" borderId="56" xfId="0" applyFont="1" applyBorder="1" applyAlignment="1" applyProtection="1">
      <alignment vertical="center" wrapText="1"/>
      <protection locked="0"/>
    </xf>
    <xf numFmtId="0" fontId="77" fillId="0" borderId="61" xfId="0" applyFont="1" applyBorder="1" applyAlignment="1" applyProtection="1">
      <alignment vertical="center" wrapText="1"/>
      <protection locked="0"/>
    </xf>
    <xf numFmtId="0" fontId="77" fillId="0" borderId="61" xfId="0" applyFont="1" applyBorder="1" applyAlignment="1">
      <alignment vertical="top" wrapText="1"/>
    </xf>
    <xf numFmtId="0" fontId="88" fillId="0" borderId="50" xfId="0" applyFont="1" applyBorder="1" applyAlignment="1" applyProtection="1">
      <alignment vertical="center" wrapText="1"/>
      <protection locked="0"/>
    </xf>
    <xf numFmtId="0" fontId="77" fillId="0" borderId="63" xfId="0" applyFont="1" applyBorder="1" applyAlignment="1" applyProtection="1">
      <alignment vertical="center" wrapText="1"/>
      <protection locked="0"/>
    </xf>
    <xf numFmtId="0" fontId="77" fillId="0" borderId="63" xfId="0" applyFont="1" applyBorder="1" applyAlignment="1">
      <alignment vertical="top" wrapText="1"/>
    </xf>
    <xf numFmtId="0" fontId="77" fillId="0" borderId="62" xfId="0" applyFont="1" applyBorder="1" applyAlignment="1" applyProtection="1">
      <alignment vertical="center" wrapText="1"/>
      <protection locked="0"/>
    </xf>
    <xf numFmtId="0" fontId="77" fillId="0" borderId="26" xfId="0" applyFont="1" applyBorder="1" applyAlignment="1" applyProtection="1">
      <alignment horizontal="left" vertical="center" wrapText="1"/>
      <protection locked="0"/>
    </xf>
    <xf numFmtId="0" fontId="88" fillId="0" borderId="1" xfId="0" applyFont="1" applyBorder="1" applyAlignment="1" applyProtection="1">
      <alignment horizontal="left" vertical="center" wrapText="1"/>
      <protection locked="0"/>
    </xf>
    <xf numFmtId="0" fontId="88" fillId="0" borderId="25" xfId="0" applyFont="1" applyBorder="1" applyAlignment="1" applyProtection="1">
      <alignment horizontal="left" vertical="center" wrapText="1"/>
      <protection locked="0"/>
    </xf>
    <xf numFmtId="0" fontId="77" fillId="0" borderId="9" xfId="0" applyFont="1" applyBorder="1" applyAlignment="1" applyProtection="1">
      <alignment vertical="center" wrapText="1"/>
      <protection locked="0"/>
    </xf>
    <xf numFmtId="0" fontId="77" fillId="0" borderId="66" xfId="0" applyFont="1" applyBorder="1" applyAlignment="1" applyProtection="1">
      <alignment horizontal="center" vertical="center" wrapText="1"/>
      <protection locked="0"/>
    </xf>
    <xf numFmtId="0" fontId="77" fillId="0" borderId="68" xfId="0" applyFont="1" applyBorder="1" applyAlignment="1" applyProtection="1">
      <alignment horizontal="left" vertical="center" wrapText="1"/>
      <protection locked="0"/>
    </xf>
    <xf numFmtId="0" fontId="77" fillId="0" borderId="68" xfId="0" applyFont="1" applyBorder="1" applyAlignment="1">
      <alignment horizontal="left" vertical="center" wrapText="1"/>
    </xf>
    <xf numFmtId="0" fontId="77" fillId="0" borderId="68" xfId="0" applyFont="1" applyBorder="1" applyAlignment="1" applyProtection="1">
      <alignment vertical="center" wrapText="1"/>
      <protection locked="0"/>
    </xf>
    <xf numFmtId="0" fontId="77" fillId="0" borderId="1" xfId="0" applyFont="1" applyBorder="1" applyAlignment="1">
      <alignment horizontal="left" vertical="center" wrapText="1"/>
    </xf>
    <xf numFmtId="0" fontId="77" fillId="0" borderId="0" xfId="0" applyFont="1" applyAlignment="1">
      <alignment horizontal="left" vertical="center" wrapText="1"/>
    </xf>
    <xf numFmtId="0" fontId="88" fillId="0" borderId="32" xfId="0" applyFont="1" applyBorder="1" applyAlignment="1" applyProtection="1">
      <alignment horizontal="left" vertical="center" wrapText="1"/>
      <protection locked="0"/>
    </xf>
    <xf numFmtId="0" fontId="88" fillId="0" borderId="29" xfId="0" applyFont="1" applyBorder="1" applyAlignment="1" applyProtection="1">
      <alignment horizontal="left" vertical="center" wrapText="1"/>
      <protection locked="0"/>
    </xf>
    <xf numFmtId="49" fontId="77" fillId="0" borderId="1" xfId="0" applyNumberFormat="1" applyFont="1" applyBorder="1" applyAlignment="1" applyProtection="1">
      <alignment horizontal="center" vertical="center" wrapText="1"/>
      <protection locked="0"/>
    </xf>
    <xf numFmtId="49" fontId="77" fillId="0" borderId="0" xfId="0" applyNumberFormat="1" applyFont="1" applyAlignment="1" applyProtection="1">
      <alignment horizontal="center" vertical="center" wrapText="1"/>
      <protection locked="0"/>
    </xf>
    <xf numFmtId="49" fontId="77" fillId="0" borderId="54" xfId="0" applyNumberFormat="1" applyFont="1" applyBorder="1" applyAlignment="1" applyProtection="1">
      <alignment horizontal="center" vertical="center" wrapText="1"/>
      <protection locked="0"/>
    </xf>
    <xf numFmtId="0" fontId="77" fillId="0" borderId="54" xfId="0" applyFont="1" applyBorder="1" applyAlignment="1" applyProtection="1">
      <alignment vertical="center" wrapText="1"/>
      <protection locked="0"/>
    </xf>
    <xf numFmtId="0" fontId="88" fillId="0" borderId="56" xfId="0" applyFont="1" applyBorder="1" applyAlignment="1">
      <alignment vertical="center" wrapText="1"/>
    </xf>
    <xf numFmtId="0" fontId="88" fillId="0" borderId="50" xfId="0" applyFont="1" applyBorder="1" applyAlignment="1">
      <alignment vertical="center" wrapText="1"/>
    </xf>
    <xf numFmtId="0" fontId="77" fillId="0" borderId="6" xfId="0" applyFont="1" applyBorder="1" applyAlignment="1" applyProtection="1">
      <alignment horizontal="left" vertical="center" wrapText="1"/>
      <protection locked="0"/>
    </xf>
    <xf numFmtId="0" fontId="88" fillId="0" borderId="25" xfId="0" applyFont="1" applyBorder="1" applyAlignment="1">
      <alignment vertical="center" wrapText="1"/>
    </xf>
    <xf numFmtId="49" fontId="77" fillId="0" borderId="57" xfId="0" applyNumberFormat="1" applyFont="1" applyBorder="1" applyAlignment="1" applyProtection="1">
      <alignment horizontal="center" vertical="center" wrapText="1"/>
      <protection locked="0"/>
    </xf>
    <xf numFmtId="0" fontId="23" fillId="7" borderId="262" xfId="0" applyFont="1" applyFill="1" applyBorder="1" applyAlignment="1">
      <alignment horizontal="center" vertical="center" wrapText="1" readingOrder="1"/>
    </xf>
    <xf numFmtId="0" fontId="23" fillId="7" borderId="96" xfId="0" applyFont="1" applyFill="1" applyBorder="1" applyAlignment="1">
      <alignment horizontal="center" vertical="center" wrapText="1" readingOrder="1"/>
    </xf>
    <xf numFmtId="0" fontId="23" fillId="7" borderId="264" xfId="0" applyFont="1" applyFill="1" applyBorder="1" applyAlignment="1">
      <alignment horizontal="center" vertical="center" wrapText="1" readingOrder="1"/>
    </xf>
    <xf numFmtId="0" fontId="23" fillId="7" borderId="2" xfId="0" applyFont="1" applyFill="1" applyBorder="1" applyAlignment="1">
      <alignment horizontal="center" vertical="center" wrapText="1" readingOrder="1"/>
    </xf>
    <xf numFmtId="0" fontId="23" fillId="7" borderId="266" xfId="0" applyFont="1" applyFill="1" applyBorder="1" applyAlignment="1">
      <alignment horizontal="center" vertical="center" wrapText="1"/>
    </xf>
    <xf numFmtId="0" fontId="23" fillId="7" borderId="267" xfId="0" applyFont="1" applyFill="1" applyBorder="1" applyAlignment="1">
      <alignment horizontal="center" vertical="center" wrapText="1" readingOrder="1"/>
    </xf>
    <xf numFmtId="0" fontId="9" fillId="7" borderId="132" xfId="0" applyFont="1" applyFill="1" applyBorder="1" applyAlignment="1">
      <alignment vertical="center" wrapText="1"/>
    </xf>
    <xf numFmtId="0" fontId="70" fillId="25" borderId="66" xfId="0" applyFont="1" applyFill="1" applyBorder="1" applyAlignment="1">
      <alignment horizontal="center" vertical="center"/>
    </xf>
    <xf numFmtId="0" fontId="70" fillId="25" borderId="68" xfId="0" applyFont="1" applyFill="1" applyBorder="1" applyAlignment="1">
      <alignment horizontal="center" vertical="center"/>
    </xf>
    <xf numFmtId="0" fontId="70" fillId="25" borderId="69" xfId="0" applyFont="1" applyFill="1" applyBorder="1" applyAlignment="1">
      <alignment horizontal="center" vertical="center"/>
    </xf>
    <xf numFmtId="0" fontId="77" fillId="0" borderId="26" xfId="0" applyFont="1" applyBorder="1" applyAlignment="1" applyProtection="1">
      <alignment horizontal="left" vertical="center" wrapText="1"/>
      <protection locked="0"/>
    </xf>
    <xf numFmtId="0" fontId="77" fillId="0" borderId="1" xfId="0" applyFont="1" applyBorder="1" applyAlignment="1" applyProtection="1">
      <alignment horizontal="left" vertical="center" wrapText="1"/>
      <protection locked="0"/>
    </xf>
    <xf numFmtId="0" fontId="77" fillId="0" borderId="0" xfId="0" applyFont="1" applyAlignment="1" applyProtection="1">
      <alignment horizontal="left" vertical="center" wrapText="1"/>
      <protection locked="0"/>
    </xf>
    <xf numFmtId="0" fontId="70" fillId="26" borderId="2" xfId="0" quotePrefix="1" applyFont="1" applyFill="1" applyBorder="1" applyAlignment="1" applyProtection="1">
      <alignment horizontal="left" vertical="center" wrapText="1" indent="1"/>
      <protection locked="0"/>
    </xf>
    <xf numFmtId="0" fontId="46" fillId="8" borderId="2" xfId="0" applyFont="1" applyFill="1" applyBorder="1" applyAlignment="1" applyProtection="1">
      <alignment horizontal="center" vertical="center" wrapText="1"/>
      <protection locked="0"/>
    </xf>
    <xf numFmtId="0" fontId="55" fillId="2" borderId="2" xfId="0" quotePrefix="1" applyFont="1" applyFill="1" applyBorder="1" applyAlignment="1" applyProtection="1">
      <alignment vertical="center" wrapText="1"/>
      <protection locked="0"/>
    </xf>
    <xf numFmtId="0" fontId="55" fillId="2" borderId="2" xfId="0" applyFont="1" applyFill="1" applyBorder="1" applyAlignment="1" applyProtection="1">
      <alignment vertical="center" wrapText="1"/>
      <protection locked="0"/>
    </xf>
    <xf numFmtId="0" fontId="70" fillId="26" borderId="192" xfId="0" applyFont="1" applyFill="1" applyBorder="1" applyAlignment="1" applyProtection="1">
      <alignment horizontal="center" vertical="center"/>
      <protection locked="0"/>
    </xf>
    <xf numFmtId="0" fontId="70" fillId="26" borderId="66" xfId="0" applyFont="1" applyFill="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77" fillId="0" borderId="9" xfId="0" applyFont="1" applyBorder="1" applyAlignment="1" applyProtection="1">
      <alignment horizontal="left" vertical="center" wrapText="1"/>
      <protection locked="0"/>
    </xf>
    <xf numFmtId="0" fontId="77" fillId="0" borderId="57" xfId="0" applyFont="1" applyBorder="1" applyAlignment="1" applyProtection="1">
      <alignment horizontal="left" vertical="center" wrapText="1"/>
      <protection locked="0"/>
    </xf>
    <xf numFmtId="0" fontId="77" fillId="0" borderId="54" xfId="0" applyFont="1" applyBorder="1" applyAlignment="1" applyProtection="1">
      <alignment horizontal="left" vertical="center" wrapText="1"/>
      <protection locked="0"/>
    </xf>
    <xf numFmtId="0" fontId="46" fillId="8" borderId="53" xfId="0" applyFont="1" applyFill="1" applyBorder="1" applyAlignment="1">
      <alignment horizontal="left" vertical="center" wrapText="1"/>
    </xf>
    <xf numFmtId="0" fontId="46" fillId="8" borderId="187" xfId="0" applyFont="1" applyFill="1" applyBorder="1" applyAlignment="1">
      <alignment horizontal="left" vertical="center" wrapText="1"/>
    </xf>
    <xf numFmtId="0" fontId="52" fillId="0" borderId="1" xfId="0" applyFont="1" applyBorder="1" applyAlignment="1">
      <alignment wrapText="1"/>
    </xf>
    <xf numFmtId="0" fontId="53" fillId="2" borderId="103" xfId="0" applyFont="1" applyFill="1" applyBorder="1" applyAlignment="1">
      <alignment vertical="top" wrapText="1"/>
    </xf>
    <xf numFmtId="0" fontId="53" fillId="2" borderId="181" xfId="0" applyFont="1" applyFill="1" applyBorder="1" applyAlignment="1">
      <alignment vertical="top" wrapText="1"/>
    </xf>
    <xf numFmtId="0" fontId="38" fillId="8" borderId="2" xfId="0" applyFont="1" applyFill="1" applyBorder="1" applyAlignment="1">
      <alignment vertical="center" wrapText="1"/>
    </xf>
    <xf numFmtId="0" fontId="6" fillId="2" borderId="2" xfId="0" applyFont="1" applyFill="1" applyBorder="1" applyAlignment="1">
      <alignment vertical="center" wrapText="1"/>
    </xf>
    <xf numFmtId="0" fontId="54" fillId="0" borderId="46" xfId="0" applyFont="1" applyBorder="1" applyAlignment="1">
      <alignment vertical="top" wrapText="1"/>
    </xf>
    <xf numFmtId="0" fontId="46" fillId="8" borderId="4" xfId="0" applyFont="1" applyFill="1" applyBorder="1" applyAlignment="1">
      <alignment vertical="center" wrapText="1"/>
    </xf>
    <xf numFmtId="0" fontId="8" fillId="2" borderId="92" xfId="0" quotePrefix="1" applyFont="1" applyFill="1" applyBorder="1" applyAlignment="1">
      <alignment vertical="top" wrapText="1"/>
    </xf>
    <xf numFmtId="0" fontId="8" fillId="2" borderId="180" xfId="0" applyFont="1" applyFill="1" applyBorder="1" applyAlignment="1">
      <alignment vertical="top" wrapText="1"/>
    </xf>
    <xf numFmtId="0" fontId="6" fillId="2" borderId="92" xfId="0" quotePrefix="1" applyFont="1" applyFill="1" applyBorder="1" applyAlignment="1">
      <alignment vertical="top" wrapText="1"/>
    </xf>
    <xf numFmtId="0" fontId="6" fillId="2" borderId="180" xfId="0" applyFont="1" applyFill="1" applyBorder="1" applyAlignment="1">
      <alignment vertical="top" wrapText="1"/>
    </xf>
    <xf numFmtId="0" fontId="70" fillId="16" borderId="2" xfId="0" applyFont="1" applyFill="1" applyBorder="1" applyAlignment="1">
      <alignment horizontal="left" vertical="center" wrapText="1" indent="1"/>
    </xf>
    <xf numFmtId="0" fontId="39" fillId="16" borderId="2" xfId="0" applyFont="1" applyFill="1" applyBorder="1" applyAlignment="1">
      <alignment horizontal="left" vertical="center" wrapText="1" indent="1"/>
    </xf>
    <xf numFmtId="0" fontId="38" fillId="8" borderId="182" xfId="0" applyFont="1" applyFill="1" applyBorder="1" applyAlignment="1">
      <alignment vertical="center" wrapText="1"/>
    </xf>
    <xf numFmtId="0" fontId="38" fillId="8" borderId="183" xfId="0" applyFont="1" applyFill="1" applyBorder="1" applyAlignment="1">
      <alignment vertical="center" wrapText="1"/>
    </xf>
    <xf numFmtId="0" fontId="8" fillId="2" borderId="92" xfId="0" applyFont="1" applyFill="1" applyBorder="1" applyAlignment="1">
      <alignment vertical="top" wrapText="1"/>
    </xf>
    <xf numFmtId="0" fontId="61" fillId="25" borderId="92" xfId="0" applyFont="1" applyFill="1" applyBorder="1" applyAlignment="1">
      <alignment horizontal="center" wrapText="1"/>
    </xf>
    <xf numFmtId="0" fontId="61" fillId="25" borderId="1" xfId="0" applyFont="1" applyFill="1" applyBorder="1" applyAlignment="1">
      <alignment horizontal="center" wrapText="1"/>
    </xf>
    <xf numFmtId="0" fontId="61" fillId="25" borderId="180" xfId="0" applyFont="1" applyFill="1" applyBorder="1" applyAlignment="1">
      <alignment horizontal="center" wrapText="1"/>
    </xf>
    <xf numFmtId="0" fontId="64" fillId="2" borderId="182" xfId="0" quotePrefix="1" applyFont="1" applyFill="1" applyBorder="1" applyAlignment="1">
      <alignment horizontal="left" vertical="center" wrapText="1"/>
    </xf>
    <xf numFmtId="0" fontId="64" fillId="2" borderId="176" xfId="0" quotePrefix="1" applyFont="1" applyFill="1" applyBorder="1" applyAlignment="1">
      <alignment horizontal="left" vertical="center" wrapText="1"/>
    </xf>
    <xf numFmtId="0" fontId="64" fillId="2" borderId="183" xfId="0" quotePrefix="1" applyFont="1" applyFill="1" applyBorder="1" applyAlignment="1">
      <alignment horizontal="left" vertical="center" wrapText="1"/>
    </xf>
    <xf numFmtId="0" fontId="8" fillId="2" borderId="2" xfId="0" applyFont="1" applyFill="1" applyBorder="1" applyAlignment="1">
      <alignment horizontal="center" vertical="top" wrapText="1"/>
    </xf>
    <xf numFmtId="0" fontId="71" fillId="26" borderId="2" xfId="0" applyFont="1" applyFill="1" applyBorder="1" applyAlignment="1">
      <alignment horizontal="left" vertical="top" wrapText="1" indent="1"/>
    </xf>
    <xf numFmtId="0" fontId="61" fillId="2" borderId="84" xfId="0" applyFont="1" applyFill="1" applyBorder="1" applyAlignment="1">
      <alignment horizontal="center" vertical="center" wrapText="1"/>
    </xf>
    <xf numFmtId="0" fontId="61" fillId="2" borderId="191" xfId="0" applyFont="1" applyFill="1" applyBorder="1" applyAlignment="1">
      <alignment horizontal="center" vertical="center" wrapText="1"/>
    </xf>
    <xf numFmtId="14" fontId="61" fillId="2" borderId="84" xfId="0" applyNumberFormat="1" applyFont="1" applyFill="1" applyBorder="1" applyAlignment="1">
      <alignment horizontal="center" vertical="center" wrapText="1"/>
    </xf>
    <xf numFmtId="14" fontId="61" fillId="2" borderId="191" xfId="0" applyNumberFormat="1" applyFont="1" applyFill="1" applyBorder="1" applyAlignment="1">
      <alignment horizontal="center" vertical="center" wrapText="1"/>
    </xf>
    <xf numFmtId="0" fontId="35" fillId="2" borderId="2" xfId="0" applyFont="1" applyFill="1" applyBorder="1" applyAlignment="1">
      <alignment vertical="center" wrapText="1"/>
    </xf>
    <xf numFmtId="0" fontId="6" fillId="2" borderId="2" xfId="0" applyFont="1" applyFill="1" applyBorder="1" applyAlignment="1">
      <alignment horizontal="left" vertical="center" wrapText="1"/>
    </xf>
    <xf numFmtId="0" fontId="61" fillId="25" borderId="103" xfId="0" applyFont="1" applyFill="1" applyBorder="1" applyAlignment="1">
      <alignment horizontal="center" wrapText="1"/>
    </xf>
    <xf numFmtId="0" fontId="61" fillId="25" borderId="74" xfId="0" applyFont="1" applyFill="1" applyBorder="1" applyAlignment="1">
      <alignment horizontal="center" wrapText="1"/>
    </xf>
    <xf numFmtId="0" fontId="61" fillId="25" borderId="181" xfId="0" applyFont="1" applyFill="1" applyBorder="1" applyAlignment="1">
      <alignment horizontal="center" wrapText="1"/>
    </xf>
    <xf numFmtId="0" fontId="6" fillId="2" borderId="84" xfId="0" applyFont="1" applyFill="1" applyBorder="1" applyAlignment="1">
      <alignment horizontal="center" vertical="top" wrapText="1"/>
    </xf>
    <xf numFmtId="0" fontId="6" fillId="2" borderId="191" xfId="0" applyFont="1" applyFill="1" applyBorder="1" applyAlignment="1">
      <alignment horizontal="center" vertical="top" wrapText="1"/>
    </xf>
    <xf numFmtId="0" fontId="0" fillId="2" borderId="2" xfId="0" quotePrefix="1" applyFill="1" applyBorder="1" applyAlignment="1">
      <alignment horizontal="right" vertical="top" wrapText="1"/>
    </xf>
    <xf numFmtId="0" fontId="0" fillId="2" borderId="2" xfId="0" applyFill="1" applyBorder="1" applyAlignment="1">
      <alignment horizontal="right" vertical="top" wrapText="1"/>
    </xf>
    <xf numFmtId="0" fontId="8" fillId="2" borderId="2" xfId="0" quotePrefix="1" applyFont="1" applyFill="1" applyBorder="1" applyAlignment="1">
      <alignment horizontal="right" vertical="top" wrapText="1"/>
    </xf>
    <xf numFmtId="0" fontId="8" fillId="2" borderId="2" xfId="0" applyFont="1" applyFill="1" applyBorder="1" applyAlignment="1">
      <alignment horizontal="right" vertical="top" wrapText="1"/>
    </xf>
    <xf numFmtId="0" fontId="8" fillId="2" borderId="3" xfId="0" applyFont="1" applyFill="1" applyBorder="1" applyAlignment="1">
      <alignment horizontal="left" vertical="top" wrapText="1"/>
    </xf>
    <xf numFmtId="0" fontId="26" fillId="15" borderId="103" xfId="0" applyFont="1" applyFill="1" applyBorder="1" applyAlignment="1">
      <alignment horizontal="left" vertical="center"/>
    </xf>
    <xf numFmtId="0" fontId="26" fillId="15" borderId="74" xfId="0" applyFont="1" applyFill="1" applyBorder="1" applyAlignment="1">
      <alignment horizontal="left" vertical="center"/>
    </xf>
    <xf numFmtId="0" fontId="8" fillId="2" borderId="3" xfId="0" quotePrefix="1" applyFont="1" applyFill="1" applyBorder="1" applyAlignment="1">
      <alignment horizontal="left" vertical="top" wrapText="1"/>
    </xf>
    <xf numFmtId="0" fontId="46" fillId="8" borderId="3" xfId="0" applyFont="1" applyFill="1" applyBorder="1" applyAlignment="1">
      <alignment horizontal="center"/>
    </xf>
    <xf numFmtId="0" fontId="70" fillId="26" borderId="2" xfId="0" applyFont="1" applyFill="1" applyBorder="1" applyAlignment="1">
      <alignment horizontal="left" vertical="center" indent="1"/>
    </xf>
    <xf numFmtId="0" fontId="46" fillId="8" borderId="3" xfId="0" applyFont="1" applyFill="1" applyBorder="1" applyAlignment="1">
      <alignment horizontal="left"/>
    </xf>
    <xf numFmtId="0" fontId="46" fillId="8" borderId="2" xfId="0" applyFont="1" applyFill="1" applyBorder="1" applyAlignment="1">
      <alignment horizontal="center" wrapText="1"/>
    </xf>
    <xf numFmtId="0" fontId="46" fillId="8" borderId="2" xfId="0" applyFont="1" applyFill="1" applyBorder="1" applyAlignment="1">
      <alignment horizontal="left" vertical="center" wrapText="1"/>
    </xf>
    <xf numFmtId="0" fontId="3" fillId="2" borderId="2" xfId="0" quotePrefix="1" applyFont="1" applyFill="1" applyBorder="1" applyAlignment="1">
      <alignment horizontal="left" vertical="top" wrapText="1"/>
    </xf>
    <xf numFmtId="0" fontId="3" fillId="2" borderId="2" xfId="0" quotePrefix="1" applyFont="1" applyFill="1" applyBorder="1" applyAlignment="1">
      <alignment vertical="top" wrapText="1"/>
    </xf>
    <xf numFmtId="0" fontId="55" fillId="2" borderId="3" xfId="0" quotePrefix="1" applyFont="1" applyFill="1" applyBorder="1" applyAlignment="1">
      <alignment horizontal="center" vertical="top" wrapText="1"/>
    </xf>
    <xf numFmtId="0" fontId="3" fillId="0" borderId="2" xfId="13" quotePrefix="1" applyBorder="1" applyAlignment="1">
      <alignment horizontal="left" vertical="top" wrapText="1"/>
    </xf>
    <xf numFmtId="0" fontId="3" fillId="0" borderId="2" xfId="13" applyBorder="1" applyAlignment="1">
      <alignment horizontal="left" vertical="top"/>
    </xf>
    <xf numFmtId="0" fontId="87" fillId="28" borderId="2" xfId="13" applyFont="1" applyFill="1" applyBorder="1" applyAlignment="1">
      <alignment horizontal="center" vertical="center"/>
    </xf>
    <xf numFmtId="0" fontId="3" fillId="0" borderId="2" xfId="13" applyBorder="1" applyAlignment="1">
      <alignment horizontal="left" vertical="top" wrapText="1"/>
    </xf>
    <xf numFmtId="0" fontId="35" fillId="0" borderId="96" xfId="13" applyFont="1" applyBorder="1" applyAlignment="1">
      <alignment horizontal="left" vertical="top" wrapText="1"/>
    </xf>
    <xf numFmtId="0" fontId="3" fillId="0" borderId="96" xfId="13" applyBorder="1" applyAlignment="1">
      <alignment horizontal="left" vertical="top" wrapText="1"/>
    </xf>
    <xf numFmtId="0" fontId="3" fillId="0" borderId="1" xfId="13" quotePrefix="1" applyAlignment="1">
      <alignment horizontal="center" vertical="top" wrapText="1"/>
    </xf>
    <xf numFmtId="0" fontId="3" fillId="0" borderId="1" xfId="13" quotePrefix="1" applyAlignment="1">
      <alignment horizontal="left" vertical="top" wrapText="1"/>
    </xf>
    <xf numFmtId="0" fontId="3" fillId="0" borderId="1" xfId="13" applyAlignment="1">
      <alignment horizontal="left" vertical="top"/>
    </xf>
    <xf numFmtId="0" fontId="3" fillId="0" borderId="180" xfId="13" applyBorder="1" applyAlignment="1">
      <alignment horizontal="left" vertical="top"/>
    </xf>
    <xf numFmtId="0" fontId="70" fillId="26" borderId="2" xfId="13" applyFont="1" applyFill="1" applyBorder="1" applyAlignment="1">
      <alignment horizontal="left" vertical="top" indent="1"/>
    </xf>
    <xf numFmtId="0" fontId="38" fillId="8" borderId="2" xfId="0" applyFont="1" applyFill="1" applyBorder="1" applyAlignment="1">
      <alignment horizontal="center" vertical="top" wrapText="1"/>
    </xf>
    <xf numFmtId="0" fontId="8" fillId="2" borderId="183" xfId="0" quotePrefix="1" applyFont="1" applyFill="1" applyBorder="1" applyAlignment="1">
      <alignment vertical="top" wrapText="1"/>
    </xf>
    <xf numFmtId="0" fontId="8" fillId="2" borderId="2" xfId="0" quotePrefix="1" applyFont="1" applyFill="1" applyBorder="1" applyAlignment="1">
      <alignment vertical="top" wrapText="1"/>
    </xf>
    <xf numFmtId="0" fontId="3" fillId="2" borderId="3" xfId="0" applyFont="1" applyFill="1" applyBorder="1" applyAlignment="1">
      <alignment horizontal="left" vertical="top" wrapText="1"/>
    </xf>
    <xf numFmtId="0" fontId="3" fillId="2" borderId="3" xfId="0" applyFont="1" applyFill="1" applyBorder="1" applyAlignment="1">
      <alignment horizontal="left" vertical="top"/>
    </xf>
    <xf numFmtId="0" fontId="3" fillId="2" borderId="84" xfId="0" quotePrefix="1" applyFont="1" applyFill="1" applyBorder="1" applyAlignment="1">
      <alignment vertical="top" wrapText="1"/>
    </xf>
    <xf numFmtId="49" fontId="77" fillId="0" borderId="50" xfId="0" applyNumberFormat="1" applyFont="1" applyBorder="1" applyAlignment="1" applyProtection="1">
      <alignment horizontal="center" vertical="center" wrapText="1"/>
      <protection locked="0"/>
    </xf>
    <xf numFmtId="0" fontId="77" fillId="0" borderId="61" xfId="0" applyFont="1" applyBorder="1" applyAlignment="1" applyProtection="1">
      <alignment horizontal="left" vertical="center" wrapText="1"/>
      <protection locked="0"/>
    </xf>
    <xf numFmtId="0" fontId="77" fillId="0" borderId="63" xfId="0" applyFont="1" applyBorder="1" applyAlignment="1" applyProtection="1">
      <alignment horizontal="left" vertical="center" wrapText="1"/>
      <protection locked="0"/>
    </xf>
    <xf numFmtId="49" fontId="77" fillId="0" borderId="56" xfId="0" applyNumberFormat="1" applyFont="1" applyBorder="1" applyAlignment="1" applyProtection="1">
      <alignment horizontal="center" vertical="center" wrapText="1"/>
      <protection locked="0"/>
    </xf>
    <xf numFmtId="0" fontId="77" fillId="0" borderId="56" xfId="0" applyFont="1" applyBorder="1" applyAlignment="1" applyProtection="1">
      <alignment horizontal="center" vertical="center" wrapText="1"/>
      <protection locked="0"/>
    </xf>
    <xf numFmtId="0" fontId="77" fillId="0" borderId="50" xfId="0" applyFont="1" applyBorder="1" applyAlignment="1" applyProtection="1">
      <alignment horizontal="center" vertical="center" wrapText="1"/>
      <protection locked="0"/>
    </xf>
    <xf numFmtId="0" fontId="77" fillId="0" borderId="64" xfId="0" applyFont="1" applyBorder="1" applyAlignment="1" applyProtection="1">
      <alignment horizontal="center" vertical="center" wrapText="1"/>
      <protection locked="0"/>
    </xf>
    <xf numFmtId="0" fontId="77" fillId="0" borderId="62" xfId="0" applyFont="1" applyBorder="1" applyAlignment="1" applyProtection="1">
      <alignment horizontal="left" vertical="center" wrapText="1"/>
      <protection locked="0"/>
    </xf>
    <xf numFmtId="49" fontId="77" fillId="0" borderId="64" xfId="0" applyNumberFormat="1" applyFont="1" applyBorder="1" applyAlignment="1" applyProtection="1">
      <alignment horizontal="center" vertical="center" wrapText="1"/>
      <protection locked="0"/>
    </xf>
    <xf numFmtId="2" fontId="77" fillId="0" borderId="56" xfId="0" applyNumberFormat="1" applyFont="1" applyBorder="1" applyAlignment="1" applyProtection="1">
      <alignment horizontal="center" vertical="center" wrapText="1"/>
      <protection locked="0"/>
    </xf>
    <xf numFmtId="2" fontId="77" fillId="0" borderId="50" xfId="0" applyNumberFormat="1" applyFont="1" applyBorder="1" applyAlignment="1" applyProtection="1">
      <alignment horizontal="center" vertical="center" wrapText="1"/>
      <protection locked="0"/>
    </xf>
    <xf numFmtId="2" fontId="77" fillId="0" borderId="64" xfId="0" applyNumberFormat="1" applyFont="1" applyBorder="1" applyAlignment="1" applyProtection="1">
      <alignment horizontal="center" vertical="center" wrapText="1"/>
      <protection locked="0"/>
    </xf>
    <xf numFmtId="0" fontId="77" fillId="0" borderId="57" xfId="0" applyFont="1" applyBorder="1" applyAlignment="1">
      <alignment horizontal="left" vertical="center" wrapText="1"/>
    </xf>
    <xf numFmtId="0" fontId="77" fillId="0" borderId="1" xfId="0" applyFont="1" applyBorder="1" applyAlignment="1">
      <alignment horizontal="left" vertical="center" wrapText="1"/>
    </xf>
    <xf numFmtId="0" fontId="77" fillId="0" borderId="54" xfId="0" applyFont="1" applyBorder="1" applyAlignment="1">
      <alignment horizontal="left" vertical="center" wrapText="1"/>
    </xf>
    <xf numFmtId="49" fontId="77" fillId="0" borderId="1" xfId="0" applyNumberFormat="1" applyFont="1" applyBorder="1" applyAlignment="1" applyProtection="1">
      <alignment horizontal="center" vertical="center" wrapText="1"/>
      <protection locked="0"/>
    </xf>
    <xf numFmtId="0" fontId="77" fillId="0" borderId="57" xfId="0" applyFont="1" applyBorder="1" applyAlignment="1" applyProtection="1">
      <alignment horizontal="center" vertical="top" wrapText="1"/>
      <protection locked="0"/>
    </xf>
    <xf numFmtId="0" fontId="77" fillId="0" borderId="1" xfId="0" applyFont="1" applyBorder="1" applyAlignment="1" applyProtection="1">
      <alignment horizontal="center" vertical="top" wrapText="1"/>
      <protection locked="0"/>
    </xf>
    <xf numFmtId="0" fontId="70" fillId="25" borderId="56" xfId="0" applyFont="1" applyFill="1" applyBorder="1" applyAlignment="1">
      <alignment horizontal="center" vertical="center" wrapText="1"/>
    </xf>
    <xf numFmtId="0" fontId="70" fillId="25" borderId="57" xfId="0" applyFont="1" applyFill="1" applyBorder="1" applyAlignment="1">
      <alignment horizontal="center" vertical="center" wrapText="1"/>
    </xf>
    <xf numFmtId="0" fontId="70" fillId="25" borderId="61" xfId="0" applyFont="1" applyFill="1" applyBorder="1" applyAlignment="1">
      <alignment horizontal="center" vertical="center" wrapText="1"/>
    </xf>
    <xf numFmtId="0" fontId="70" fillId="26" borderId="258" xfId="0" applyFont="1" applyFill="1" applyBorder="1" applyAlignment="1" applyProtection="1">
      <alignment horizontal="center" vertical="center" wrapText="1"/>
      <protection locked="0"/>
    </xf>
    <xf numFmtId="0" fontId="70" fillId="26" borderId="260" xfId="0" applyFont="1" applyFill="1" applyBorder="1" applyAlignment="1" applyProtection="1">
      <alignment horizontal="center" vertical="center" wrapText="1"/>
      <protection locked="0"/>
    </xf>
    <xf numFmtId="0" fontId="70" fillId="26" borderId="259" xfId="0" applyFont="1" applyFill="1" applyBorder="1" applyAlignment="1" applyProtection="1">
      <alignment horizontal="center" vertical="center" wrapText="1"/>
      <protection locked="0"/>
    </xf>
    <xf numFmtId="0" fontId="80" fillId="26" borderId="75" xfId="0" quotePrefix="1" applyFont="1" applyFill="1" applyBorder="1" applyAlignment="1" applyProtection="1">
      <alignment horizontal="left" vertical="center" wrapText="1" indent="1"/>
      <protection locked="0"/>
    </xf>
    <xf numFmtId="0" fontId="80" fillId="26" borderId="76" xfId="0" quotePrefix="1" applyFont="1" applyFill="1" applyBorder="1" applyAlignment="1" applyProtection="1">
      <alignment horizontal="left" vertical="center" wrapText="1" indent="1"/>
      <protection locked="0"/>
    </xf>
    <xf numFmtId="0" fontId="80" fillId="26" borderId="77" xfId="0" quotePrefix="1" applyFont="1" applyFill="1" applyBorder="1" applyAlignment="1" applyProtection="1">
      <alignment horizontal="left" vertical="center" wrapText="1" indent="1"/>
      <protection locked="0"/>
    </xf>
    <xf numFmtId="0" fontId="13" fillId="8" borderId="50" xfId="0" applyFont="1" applyFill="1" applyBorder="1" applyAlignment="1" applyProtection="1">
      <alignment horizontal="center" vertical="center" wrapText="1"/>
      <protection locked="0"/>
    </xf>
    <xf numFmtId="0" fontId="13" fillId="8" borderId="1" xfId="0" applyFont="1" applyFill="1" applyBorder="1" applyAlignment="1" applyProtection="1">
      <alignment horizontal="center" vertical="center" wrapText="1"/>
      <protection locked="0"/>
    </xf>
    <xf numFmtId="0" fontId="13" fillId="8" borderId="64" xfId="0" applyFont="1" applyFill="1" applyBorder="1" applyAlignment="1" applyProtection="1">
      <alignment horizontal="center" vertical="center" wrapText="1"/>
      <protection locked="0"/>
    </xf>
    <xf numFmtId="0" fontId="13" fillId="8" borderId="54" xfId="0" applyFont="1" applyFill="1" applyBorder="1" applyAlignment="1" applyProtection="1">
      <alignment horizontal="center" vertical="center" wrapText="1"/>
      <protection locked="0"/>
    </xf>
    <xf numFmtId="0" fontId="59" fillId="2" borderId="74" xfId="0" quotePrefix="1" applyFont="1" applyFill="1" applyBorder="1" applyAlignment="1" applyProtection="1">
      <alignment horizontal="left" vertical="center" wrapText="1"/>
      <protection locked="0"/>
    </xf>
    <xf numFmtId="0" fontId="59" fillId="2" borderId="87" xfId="0" quotePrefix="1" applyFont="1" applyFill="1" applyBorder="1" applyAlignment="1" applyProtection="1">
      <alignment horizontal="left" vertical="center" wrapText="1"/>
      <protection locked="0"/>
    </xf>
    <xf numFmtId="0" fontId="59" fillId="2" borderId="176" xfId="0" quotePrefix="1" applyFont="1" applyFill="1" applyBorder="1" applyAlignment="1" applyProtection="1">
      <alignment horizontal="left" vertical="center" wrapText="1"/>
      <protection locked="0"/>
    </xf>
    <xf numFmtId="0" fontId="59" fillId="2" borderId="177" xfId="0" quotePrefix="1" applyFont="1" applyFill="1" applyBorder="1" applyAlignment="1" applyProtection="1">
      <alignment horizontal="left" vertical="center" wrapText="1"/>
      <protection locked="0"/>
    </xf>
    <xf numFmtId="0" fontId="14" fillId="2" borderId="178" xfId="0" applyFont="1" applyFill="1" applyBorder="1" applyAlignment="1" applyProtection="1">
      <alignment horizontal="left" vertical="center" wrapText="1"/>
      <protection locked="0"/>
    </xf>
    <xf numFmtId="0" fontId="14" fillId="2" borderId="179" xfId="0" applyFont="1" applyFill="1" applyBorder="1" applyAlignment="1" applyProtection="1">
      <alignment horizontal="left" vertical="center" wrapText="1"/>
      <protection locked="0"/>
    </xf>
    <xf numFmtId="0" fontId="77" fillId="0" borderId="1" xfId="0" applyFont="1" applyBorder="1" applyAlignment="1">
      <alignment horizontal="center" vertical="center" wrapText="1"/>
    </xf>
    <xf numFmtId="0" fontId="77" fillId="0" borderId="54" xfId="0" applyFont="1" applyBorder="1" applyAlignment="1">
      <alignment horizontal="center" vertical="center" wrapText="1"/>
    </xf>
    <xf numFmtId="0" fontId="77" fillId="0" borderId="63" xfId="0" applyFont="1" applyBorder="1" applyAlignment="1" applyProtection="1">
      <alignment horizontal="center" vertical="center" wrapText="1"/>
      <protection locked="0"/>
    </xf>
    <xf numFmtId="0" fontId="77" fillId="0" borderId="62" xfId="0" applyFont="1" applyBorder="1" applyAlignment="1" applyProtection="1">
      <alignment horizontal="center" vertical="center" wrapText="1"/>
      <protection locked="0"/>
    </xf>
    <xf numFmtId="0" fontId="19" fillId="0" borderId="21" xfId="0" applyFont="1" applyBorder="1" applyAlignment="1">
      <alignment horizontal="center" vertical="top"/>
    </xf>
    <xf numFmtId="0" fontId="19" fillId="0" borderId="22" xfId="0" applyFont="1" applyBorder="1" applyAlignment="1">
      <alignment horizontal="center" vertical="top"/>
    </xf>
    <xf numFmtId="0" fontId="19" fillId="0" borderId="23" xfId="0" applyFont="1" applyBorder="1" applyAlignment="1">
      <alignment horizontal="center" vertical="top"/>
    </xf>
    <xf numFmtId="0" fontId="0" fillId="14" borderId="5" xfId="0" applyFill="1" applyBorder="1" applyAlignment="1" applyProtection="1">
      <alignment horizontal="center" vertical="center" wrapText="1"/>
      <protection locked="0"/>
    </xf>
    <xf numFmtId="0" fontId="0" fillId="14" borderId="8" xfId="0" applyFill="1" applyBorder="1" applyAlignment="1" applyProtection="1">
      <alignment horizontal="center" vertical="center" wrapText="1"/>
      <protection locked="0"/>
    </xf>
    <xf numFmtId="0" fontId="0" fillId="14" borderId="6" xfId="0" applyFill="1" applyBorder="1" applyAlignment="1" applyProtection="1">
      <alignment horizontal="left" vertical="center" wrapText="1"/>
      <protection locked="0"/>
    </xf>
    <xf numFmtId="0" fontId="0" fillId="14" borderId="1" xfId="0" applyFill="1" applyBorder="1" applyAlignment="1" applyProtection="1">
      <alignment horizontal="left" vertical="center" wrapText="1"/>
      <protection locked="0"/>
    </xf>
    <xf numFmtId="0" fontId="0" fillId="14" borderId="31" xfId="0" applyFill="1" applyBorder="1" applyAlignment="1" applyProtection="1">
      <alignment horizontal="left" vertical="center" wrapText="1"/>
      <protection locked="0"/>
    </xf>
    <xf numFmtId="0" fontId="0" fillId="14" borderId="26" xfId="0" applyFill="1" applyBorder="1" applyAlignment="1" applyProtection="1">
      <alignment horizontal="left" vertical="center" wrapText="1"/>
      <protection locked="0"/>
    </xf>
    <xf numFmtId="0" fontId="0" fillId="14" borderId="11" xfId="0" applyFill="1" applyBorder="1" applyAlignment="1" applyProtection="1">
      <alignment horizontal="left" vertical="center" wrapText="1"/>
      <protection locked="0"/>
    </xf>
    <xf numFmtId="0" fontId="0" fillId="14" borderId="10" xfId="0" applyFill="1" applyBorder="1" applyAlignment="1" applyProtection="1">
      <alignment horizontal="center" vertical="center" wrapText="1"/>
      <protection locked="0"/>
    </xf>
    <xf numFmtId="0" fontId="0" fillId="14" borderId="30" xfId="0" applyFill="1" applyBorder="1" applyAlignment="1" applyProtection="1">
      <alignment horizontal="left" vertical="center" wrapText="1"/>
      <protection locked="0"/>
    </xf>
    <xf numFmtId="0" fontId="12" fillId="3" borderId="17" xfId="0" quotePrefix="1" applyFont="1" applyFill="1" applyBorder="1" applyAlignment="1" applyProtection="1">
      <alignment horizontal="center" vertical="center" wrapText="1"/>
      <protection locked="0"/>
    </xf>
    <xf numFmtId="0" fontId="12" fillId="3" borderId="18" xfId="0" quotePrefix="1" applyFont="1" applyFill="1" applyBorder="1" applyAlignment="1" applyProtection="1">
      <alignment horizontal="center" vertical="center" wrapText="1"/>
      <protection locked="0"/>
    </xf>
    <xf numFmtId="0" fontId="12" fillId="3" borderId="19" xfId="0" quotePrefix="1" applyFont="1" applyFill="1" applyBorder="1" applyAlignment="1" applyProtection="1">
      <alignment horizontal="center" vertical="center" wrapText="1"/>
      <protection locked="0"/>
    </xf>
    <xf numFmtId="0" fontId="13" fillId="3" borderId="18" xfId="0" applyFont="1" applyFill="1" applyBorder="1" applyAlignment="1" applyProtection="1">
      <alignment horizontal="center" vertical="center" wrapText="1"/>
      <protection locked="0"/>
    </xf>
    <xf numFmtId="0" fontId="14" fillId="2" borderId="4" xfId="0" quotePrefix="1" applyFont="1" applyFill="1" applyBorder="1" applyAlignment="1" applyProtection="1">
      <alignment vertical="center" wrapText="1"/>
      <protection locked="0"/>
    </xf>
    <xf numFmtId="0" fontId="14" fillId="2" borderId="16" xfId="0" quotePrefix="1" applyFont="1" applyFill="1" applyBorder="1" applyAlignment="1" applyProtection="1">
      <alignment vertical="center" wrapText="1"/>
      <protection locked="0"/>
    </xf>
    <xf numFmtId="0" fontId="14" fillId="2" borderId="15" xfId="0" quotePrefix="1" applyFont="1" applyFill="1" applyBorder="1" applyAlignment="1" applyProtection="1">
      <alignment vertical="center" wrapText="1"/>
      <protection locked="0"/>
    </xf>
    <xf numFmtId="0" fontId="14" fillId="2" borderId="14" xfId="0" quotePrefix="1" applyFont="1" applyFill="1" applyBorder="1" applyAlignment="1" applyProtection="1">
      <alignment vertical="center" wrapText="1"/>
      <protection locked="0"/>
    </xf>
    <xf numFmtId="0" fontId="13" fillId="3" borderId="19" xfId="0" applyFont="1" applyFill="1" applyBorder="1" applyAlignment="1" applyProtection="1">
      <alignment horizontal="center" vertical="center" wrapText="1"/>
      <protection locked="0"/>
    </xf>
    <xf numFmtId="0" fontId="14" fillId="2" borderId="15" xfId="0" applyFont="1" applyFill="1" applyBorder="1" applyAlignment="1" applyProtection="1">
      <alignment vertical="center" wrapText="1"/>
      <protection locked="0"/>
    </xf>
    <xf numFmtId="0" fontId="14" fillId="2" borderId="14" xfId="0" applyFont="1" applyFill="1" applyBorder="1" applyAlignment="1" applyProtection="1">
      <alignment vertical="center" wrapText="1"/>
      <protection locked="0"/>
    </xf>
    <xf numFmtId="0" fontId="0" fillId="0" borderId="27" xfId="0" applyBorder="1" applyAlignment="1" applyProtection="1">
      <alignment horizontal="center" vertical="top"/>
      <protection locked="0"/>
    </xf>
    <xf numFmtId="0" fontId="17" fillId="0" borderId="21" xfId="0" applyFont="1" applyBorder="1" applyAlignment="1" applyProtection="1">
      <alignment horizontal="center" vertical="top"/>
      <protection locked="0"/>
    </xf>
    <xf numFmtId="0" fontId="17" fillId="0" borderId="22" xfId="0" applyFont="1" applyBorder="1" applyAlignment="1" applyProtection="1">
      <alignment horizontal="center" vertical="top"/>
      <protection locked="0"/>
    </xf>
    <xf numFmtId="0" fontId="17" fillId="0" borderId="23" xfId="0" applyFont="1" applyBorder="1" applyAlignment="1" applyProtection="1">
      <alignment horizontal="center" vertical="top"/>
      <protection locked="0"/>
    </xf>
    <xf numFmtId="0" fontId="26" fillId="8" borderId="253" xfId="0" applyFont="1" applyFill="1" applyBorder="1" applyAlignment="1">
      <alignment horizontal="left" vertical="center" wrapText="1" readingOrder="1"/>
    </xf>
    <xf numFmtId="0" fontId="26" fillId="8" borderId="254" xfId="0" applyFont="1" applyFill="1" applyBorder="1" applyAlignment="1">
      <alignment horizontal="left" vertical="center" wrapText="1" readingOrder="1"/>
    </xf>
    <xf numFmtId="0" fontId="70" fillId="26" borderId="248" xfId="0" applyFont="1" applyFill="1" applyBorder="1" applyAlignment="1">
      <alignment horizontal="left" vertical="center" wrapText="1" indent="1" readingOrder="1"/>
    </xf>
    <xf numFmtId="0" fontId="70" fillId="26" borderId="99" xfId="0" applyFont="1" applyFill="1" applyBorder="1" applyAlignment="1">
      <alignment horizontal="left" vertical="center" wrapText="1" indent="1" readingOrder="1"/>
    </xf>
    <xf numFmtId="0" fontId="70" fillId="26" borderId="249" xfId="0" applyFont="1" applyFill="1" applyBorder="1" applyAlignment="1">
      <alignment horizontal="left" vertical="center" wrapText="1" indent="1" readingOrder="1"/>
    </xf>
    <xf numFmtId="0" fontId="25" fillId="5" borderId="255" xfId="0" applyFont="1" applyFill="1" applyBorder="1" applyAlignment="1">
      <alignment horizontal="left" vertical="center" wrapText="1" readingOrder="1"/>
    </xf>
    <xf numFmtId="0" fontId="25" fillId="5" borderId="256" xfId="0" applyFont="1" applyFill="1" applyBorder="1" applyAlignment="1">
      <alignment horizontal="left" vertical="center" wrapText="1" readingOrder="1"/>
    </xf>
    <xf numFmtId="0" fontId="25" fillId="5" borderId="257" xfId="0" applyFont="1" applyFill="1" applyBorder="1" applyAlignment="1">
      <alignment horizontal="left" vertical="center" wrapText="1" readingOrder="1"/>
    </xf>
    <xf numFmtId="0" fontId="27" fillId="2" borderId="67" xfId="0" applyFont="1" applyFill="1" applyBorder="1" applyAlignment="1">
      <alignment horizontal="center" vertical="center" wrapText="1" readingOrder="1"/>
    </xf>
    <xf numFmtId="0" fontId="27" fillId="2" borderId="70" xfId="0" applyFont="1" applyFill="1" applyBorder="1" applyAlignment="1">
      <alignment horizontal="center" vertical="center" wrapText="1" readingOrder="1"/>
    </xf>
    <xf numFmtId="0" fontId="27" fillId="2" borderId="72" xfId="0" applyFont="1" applyFill="1" applyBorder="1" applyAlignment="1">
      <alignment horizontal="center" vertical="center" wrapText="1" readingOrder="1"/>
    </xf>
    <xf numFmtId="0" fontId="27" fillId="2" borderId="42" xfId="0" applyFont="1" applyFill="1" applyBorder="1" applyAlignment="1">
      <alignment horizontal="center" vertical="center" wrapText="1" readingOrder="1"/>
    </xf>
    <xf numFmtId="0" fontId="27" fillId="2" borderId="13" xfId="0" applyFont="1" applyFill="1" applyBorder="1" applyAlignment="1">
      <alignment horizontal="center" vertical="center" wrapText="1" readingOrder="1"/>
    </xf>
    <xf numFmtId="0" fontId="27" fillId="2" borderId="5" xfId="0" applyFont="1" applyFill="1" applyBorder="1" applyAlignment="1">
      <alignment horizontal="center" vertical="center" wrapText="1" readingOrder="1"/>
    </xf>
    <xf numFmtId="0" fontId="27" fillId="2" borderId="8" xfId="0" applyFont="1" applyFill="1" applyBorder="1" applyAlignment="1">
      <alignment horizontal="center" vertical="center" wrapText="1" readingOrder="1"/>
    </xf>
    <xf numFmtId="0" fontId="27" fillId="2" borderId="56" xfId="0" applyFont="1" applyFill="1" applyBorder="1" applyAlignment="1">
      <alignment horizontal="center" vertical="center" wrapText="1" readingOrder="1"/>
    </xf>
    <xf numFmtId="0" fontId="27" fillId="2" borderId="50" xfId="0" applyFont="1" applyFill="1" applyBorder="1" applyAlignment="1">
      <alignment horizontal="center" vertical="center" wrapText="1" readingOrder="1"/>
    </xf>
    <xf numFmtId="0" fontId="27" fillId="2" borderId="64" xfId="0" applyFont="1" applyFill="1" applyBorder="1" applyAlignment="1">
      <alignment horizontal="center" vertical="center" wrapText="1" readingOrder="1"/>
    </xf>
    <xf numFmtId="0" fontId="26" fillId="8" borderId="10" xfId="0" applyFont="1" applyFill="1" applyBorder="1" applyAlignment="1">
      <alignment horizontal="center" vertical="center" wrapText="1" readingOrder="1"/>
    </xf>
    <xf numFmtId="0" fontId="26" fillId="8" borderId="11" xfId="0" applyFont="1" applyFill="1" applyBorder="1" applyAlignment="1">
      <alignment horizontal="center" vertical="center" wrapText="1" readingOrder="1"/>
    </xf>
    <xf numFmtId="0" fontId="26" fillId="8" borderId="12" xfId="0" applyFont="1" applyFill="1" applyBorder="1" applyAlignment="1">
      <alignment horizontal="center" vertical="center" wrapText="1" readingOrder="1"/>
    </xf>
    <xf numFmtId="0" fontId="26" fillId="8" borderId="41" xfId="0" applyFont="1" applyFill="1" applyBorder="1" applyAlignment="1">
      <alignment horizontal="center" vertical="center" wrapText="1" readingOrder="1"/>
    </xf>
    <xf numFmtId="0" fontId="26" fillId="8" borderId="36" xfId="0" applyFont="1" applyFill="1" applyBorder="1" applyAlignment="1">
      <alignment horizontal="center" vertical="center" wrapText="1" readingOrder="1"/>
    </xf>
    <xf numFmtId="0" fontId="26" fillId="8" borderId="7" xfId="0" applyFont="1" applyFill="1" applyBorder="1" applyAlignment="1">
      <alignment horizontal="center" vertical="center" wrapText="1" readingOrder="1"/>
    </xf>
    <xf numFmtId="0" fontId="26" fillId="8" borderId="9" xfId="0" applyFont="1" applyFill="1" applyBorder="1" applyAlignment="1">
      <alignment horizontal="center" vertical="center" wrapText="1" readingOrder="1"/>
    </xf>
    <xf numFmtId="0" fontId="26" fillId="0" borderId="1" xfId="0" applyFont="1" applyBorder="1" applyAlignment="1">
      <alignment horizontal="center" vertical="center" wrapText="1" readingOrder="1"/>
    </xf>
    <xf numFmtId="0" fontId="26" fillId="0" borderId="1" xfId="0" applyFont="1" applyBorder="1" applyAlignment="1">
      <alignment horizontal="center" vertical="top" wrapText="1" readingOrder="1"/>
    </xf>
    <xf numFmtId="0" fontId="16" fillId="0" borderId="1" xfId="0" applyFont="1" applyBorder="1" applyAlignment="1">
      <alignment horizontal="center" vertical="center" wrapText="1" readingOrder="1"/>
    </xf>
    <xf numFmtId="0" fontId="27" fillId="5" borderId="66" xfId="0" applyFont="1" applyFill="1" applyBorder="1" applyAlignment="1">
      <alignment horizontal="center" vertical="center" wrapText="1" readingOrder="1"/>
    </xf>
    <xf numFmtId="0" fontId="27" fillId="5" borderId="68" xfId="0" applyFont="1" applyFill="1" applyBorder="1" applyAlignment="1">
      <alignment horizontal="center" vertical="center" wrapText="1" readingOrder="1"/>
    </xf>
    <xf numFmtId="0" fontId="27" fillId="5" borderId="69" xfId="0" applyFont="1" applyFill="1" applyBorder="1" applyAlignment="1">
      <alignment horizontal="center" vertical="center" wrapText="1" readingOrder="1"/>
    </xf>
    <xf numFmtId="0" fontId="2" fillId="2" borderId="129" xfId="0" applyFont="1" applyFill="1" applyBorder="1" applyAlignment="1">
      <alignment horizontal="left" vertical="center" wrapText="1"/>
    </xf>
    <xf numFmtId="0" fontId="2" fillId="2" borderId="130" xfId="0" applyFont="1" applyFill="1" applyBorder="1" applyAlignment="1">
      <alignment horizontal="left" vertical="center" wrapText="1"/>
    </xf>
    <xf numFmtId="0" fontId="2" fillId="2" borderId="68" xfId="0" applyFont="1" applyFill="1" applyBorder="1" applyAlignment="1">
      <alignment horizontal="left" vertical="center" wrapText="1"/>
    </xf>
    <xf numFmtId="0" fontId="2" fillId="2" borderId="69" xfId="0" applyFont="1" applyFill="1" applyBorder="1" applyAlignment="1">
      <alignment horizontal="left" vertical="center" wrapText="1"/>
    </xf>
    <xf numFmtId="0" fontId="26" fillId="8" borderId="66" xfId="0" applyFont="1" applyFill="1" applyBorder="1" applyAlignment="1">
      <alignment horizontal="left" vertical="center" wrapText="1" readingOrder="1"/>
    </xf>
    <xf numFmtId="0" fontId="26" fillId="8" borderId="68" xfId="0" applyFont="1" applyFill="1" applyBorder="1" applyAlignment="1">
      <alignment horizontal="left" vertical="center" wrapText="1" readingOrder="1"/>
    </xf>
    <xf numFmtId="0" fontId="70" fillId="26" borderId="66" xfId="0" applyFont="1" applyFill="1" applyBorder="1" applyAlignment="1">
      <alignment horizontal="left" vertical="center" wrapText="1" indent="1" readingOrder="1"/>
    </xf>
    <xf numFmtId="0" fontId="70" fillId="26" borderId="68" xfId="0" applyFont="1" applyFill="1" applyBorder="1" applyAlignment="1">
      <alignment horizontal="left" vertical="center" wrapText="1" indent="1" readingOrder="1"/>
    </xf>
    <xf numFmtId="0" fontId="25" fillId="5" borderId="66" xfId="0" applyFont="1" applyFill="1" applyBorder="1" applyAlignment="1">
      <alignment horizontal="left" vertical="center" wrapText="1" readingOrder="1"/>
    </xf>
    <xf numFmtId="0" fontId="25" fillId="5" borderId="69" xfId="0" applyFont="1" applyFill="1" applyBorder="1" applyAlignment="1">
      <alignment horizontal="left" vertical="center" wrapText="1" readingOrder="1"/>
    </xf>
    <xf numFmtId="0" fontId="67" fillId="7" borderId="2" xfId="0" applyFont="1" applyFill="1" applyBorder="1" applyAlignment="1">
      <alignment vertical="center" wrapText="1"/>
    </xf>
    <xf numFmtId="0" fontId="9" fillId="7" borderId="79" xfId="0" applyFont="1" applyFill="1" applyBorder="1" applyAlignment="1">
      <alignment vertical="center" wrapText="1"/>
    </xf>
    <xf numFmtId="0" fontId="67" fillId="7" borderId="81" xfId="0" applyFont="1" applyFill="1" applyBorder="1" applyAlignment="1">
      <alignment vertical="center" wrapText="1"/>
    </xf>
    <xf numFmtId="0" fontId="9" fillId="7" borderId="82" xfId="0" applyFont="1" applyFill="1" applyBorder="1" applyAlignment="1">
      <alignment vertical="center" wrapText="1"/>
    </xf>
    <xf numFmtId="0" fontId="26" fillId="8" borderId="5" xfId="0" applyFont="1" applyFill="1" applyBorder="1" applyAlignment="1">
      <alignment horizontal="center" vertical="center" wrapText="1" readingOrder="1"/>
    </xf>
    <xf numFmtId="0" fontId="26" fillId="8" borderId="6" xfId="0" applyFont="1" applyFill="1" applyBorder="1" applyAlignment="1">
      <alignment horizontal="center" vertical="center" wrapText="1" readingOrder="1"/>
    </xf>
    <xf numFmtId="0" fontId="26" fillId="8" borderId="56" xfId="0" applyFont="1" applyFill="1" applyBorder="1" applyAlignment="1">
      <alignment horizontal="center" vertical="center" wrapText="1" readingOrder="1"/>
    </xf>
    <xf numFmtId="0" fontId="26" fillId="8" borderId="57" xfId="0" applyFont="1" applyFill="1" applyBorder="1" applyAlignment="1">
      <alignment horizontal="center" vertical="center" wrapText="1" readingOrder="1"/>
    </xf>
    <xf numFmtId="0" fontId="26" fillId="8" borderId="61" xfId="0" applyFont="1" applyFill="1" applyBorder="1" applyAlignment="1">
      <alignment horizontal="center" vertical="center" wrapText="1" readingOrder="1"/>
    </xf>
    <xf numFmtId="0" fontId="37" fillId="7" borderId="199" xfId="0" applyFont="1" applyFill="1" applyBorder="1" applyAlignment="1">
      <alignment vertical="top" wrapText="1"/>
    </xf>
    <xf numFmtId="0" fontId="37" fillId="7" borderId="263" xfId="0" applyFont="1" applyFill="1" applyBorder="1" applyAlignment="1">
      <alignment vertical="top" wrapText="1"/>
    </xf>
    <xf numFmtId="0" fontId="37" fillId="7" borderId="182" xfId="0" applyFont="1" applyFill="1" applyBorder="1" applyAlignment="1">
      <alignment vertical="top" wrapText="1"/>
    </xf>
    <xf numFmtId="0" fontId="37" fillId="7" borderId="265" xfId="0" applyFont="1" applyFill="1" applyBorder="1" applyAlignment="1">
      <alignment vertical="top" wrapText="1"/>
    </xf>
    <xf numFmtId="0" fontId="37" fillId="7" borderId="268" xfId="0" applyFont="1" applyFill="1" applyBorder="1" applyAlignment="1">
      <alignment vertical="top" wrapText="1"/>
    </xf>
    <xf numFmtId="0" fontId="37" fillId="7" borderId="73" xfId="0" applyFont="1" applyFill="1" applyBorder="1" applyAlignment="1">
      <alignment vertical="top" wrapText="1"/>
    </xf>
    <xf numFmtId="0" fontId="26" fillId="8" borderId="185" xfId="0" applyFont="1" applyFill="1" applyBorder="1" applyAlignment="1">
      <alignment horizontal="center" vertical="center" wrapText="1" readingOrder="1"/>
    </xf>
    <xf numFmtId="0" fontId="26" fillId="8" borderId="196" xfId="0" applyFont="1" applyFill="1" applyBorder="1" applyAlignment="1">
      <alignment horizontal="center" vertical="center" wrapText="1" readingOrder="1"/>
    </xf>
    <xf numFmtId="0" fontId="26" fillId="8" borderId="54" xfId="0" applyFont="1" applyFill="1" applyBorder="1" applyAlignment="1">
      <alignment horizontal="center" vertical="center" wrapText="1" readingOrder="1"/>
    </xf>
    <xf numFmtId="0" fontId="26" fillId="8" borderId="175" xfId="0" applyFont="1" applyFill="1" applyBorder="1" applyAlignment="1">
      <alignment horizontal="center" vertical="center" wrapText="1" readingOrder="1"/>
    </xf>
    <xf numFmtId="0" fontId="26" fillId="8" borderId="1" xfId="0" applyFont="1" applyFill="1" applyBorder="1" applyAlignment="1">
      <alignment horizontal="center" vertical="center" wrapText="1" readingOrder="1"/>
    </xf>
    <xf numFmtId="0" fontId="26" fillId="8" borderId="63" xfId="0" applyFont="1" applyFill="1" applyBorder="1" applyAlignment="1">
      <alignment horizontal="center" vertical="center" wrapText="1" readingOrder="1"/>
    </xf>
    <xf numFmtId="0" fontId="9" fillId="7" borderId="76" xfId="0" quotePrefix="1" applyFont="1" applyFill="1" applyBorder="1" applyAlignment="1">
      <alignment vertical="center" wrapText="1"/>
    </xf>
    <xf numFmtId="0" fontId="9" fillId="7" borderId="77" xfId="0" quotePrefix="1" applyFont="1" applyFill="1" applyBorder="1" applyAlignment="1">
      <alignment vertical="center" wrapText="1"/>
    </xf>
    <xf numFmtId="0" fontId="26" fillId="8" borderId="261" xfId="0" applyFont="1" applyFill="1" applyBorder="1" applyAlignment="1">
      <alignment horizontal="center" vertical="center" wrapText="1" readingOrder="1"/>
    </xf>
    <xf numFmtId="0" fontId="26" fillId="8" borderId="66" xfId="0" applyFont="1" applyFill="1" applyBorder="1" applyAlignment="1">
      <alignment horizontal="center" vertical="center" wrapText="1" readingOrder="1"/>
    </xf>
    <xf numFmtId="0" fontId="26" fillId="8" borderId="68" xfId="0" applyFont="1" applyFill="1" applyBorder="1" applyAlignment="1">
      <alignment horizontal="center" vertical="center" wrapText="1" readingOrder="1"/>
    </xf>
    <xf numFmtId="0" fontId="66" fillId="27" borderId="1" xfId="0" applyFont="1" applyFill="1" applyBorder="1" applyAlignment="1">
      <alignment vertical="top" wrapText="1"/>
    </xf>
    <xf numFmtId="0" fontId="9" fillId="2" borderId="67" xfId="0" applyFont="1" applyFill="1" applyBorder="1" applyAlignment="1">
      <alignment horizontal="center" vertical="center" wrapText="1" readingOrder="1"/>
    </xf>
    <xf numFmtId="0" fontId="9" fillId="2" borderId="70" xfId="0" applyFont="1" applyFill="1" applyBorder="1" applyAlignment="1">
      <alignment horizontal="center" vertical="center" wrapText="1" readingOrder="1"/>
    </xf>
    <xf numFmtId="0" fontId="9" fillId="2" borderId="72" xfId="0" applyFont="1" applyFill="1" applyBorder="1" applyAlignment="1">
      <alignment horizontal="center" vertical="center" wrapText="1" readingOrder="1"/>
    </xf>
    <xf numFmtId="0" fontId="25" fillId="2" borderId="56" xfId="0" applyFont="1" applyFill="1" applyBorder="1" applyAlignment="1">
      <alignment horizontal="center" vertical="center" wrapText="1" readingOrder="1"/>
    </xf>
    <xf numFmtId="0" fontId="25" fillId="2" borderId="50" xfId="0" applyFont="1" applyFill="1" applyBorder="1" applyAlignment="1">
      <alignment horizontal="center" vertical="center" wrapText="1" readingOrder="1"/>
    </xf>
    <xf numFmtId="0" fontId="25" fillId="2" borderId="64" xfId="0" applyFont="1" applyFill="1" applyBorder="1" applyAlignment="1">
      <alignment horizontal="center" vertical="center" wrapText="1" readingOrder="1"/>
    </xf>
    <xf numFmtId="0" fontId="25" fillId="2" borderId="67" xfId="0" applyFont="1" applyFill="1" applyBorder="1" applyAlignment="1">
      <alignment horizontal="center" vertical="center" wrapText="1" readingOrder="1"/>
    </xf>
    <xf numFmtId="0" fontId="25" fillId="2" borderId="70" xfId="0" applyFont="1" applyFill="1" applyBorder="1" applyAlignment="1">
      <alignment horizontal="center" vertical="center" wrapText="1" readingOrder="1"/>
    </xf>
    <xf numFmtId="0" fontId="25" fillId="2" borderId="72" xfId="0" applyFont="1" applyFill="1" applyBorder="1" applyAlignment="1">
      <alignment horizontal="center" vertical="center" wrapText="1" readingOrder="1"/>
    </xf>
    <xf numFmtId="0" fontId="9" fillId="2" borderId="56" xfId="0" applyFont="1" applyFill="1" applyBorder="1" applyAlignment="1">
      <alignment horizontal="center" vertical="center" wrapText="1" readingOrder="1"/>
    </xf>
    <xf numFmtId="0" fontId="9" fillId="2" borderId="50" xfId="0" applyFont="1" applyFill="1" applyBorder="1" applyAlignment="1">
      <alignment horizontal="center" vertical="center" wrapText="1" readingOrder="1"/>
    </xf>
    <xf numFmtId="0" fontId="9" fillId="2" borderId="64" xfId="0" applyFont="1" applyFill="1" applyBorder="1" applyAlignment="1">
      <alignment horizontal="center" vertical="center" wrapText="1" readingOrder="1"/>
    </xf>
    <xf numFmtId="0" fontId="40" fillId="2" borderId="56" xfId="0" applyFont="1" applyFill="1" applyBorder="1" applyAlignment="1">
      <alignment horizontal="center" vertical="center" wrapText="1" readingOrder="1"/>
    </xf>
    <xf numFmtId="0" fontId="40" fillId="2" borderId="50" xfId="0" applyFont="1" applyFill="1" applyBorder="1" applyAlignment="1">
      <alignment horizontal="center" vertical="center" wrapText="1" readingOrder="1"/>
    </xf>
    <xf numFmtId="0" fontId="40" fillId="2" borderId="64" xfId="0" applyFont="1" applyFill="1" applyBorder="1" applyAlignment="1">
      <alignment horizontal="center" vertical="center" wrapText="1" readingOrder="1"/>
    </xf>
    <xf numFmtId="0" fontId="25" fillId="2" borderId="98" xfId="0" applyFont="1" applyFill="1" applyBorder="1" applyAlignment="1">
      <alignment horizontal="center" vertical="center" wrapText="1" readingOrder="1"/>
    </xf>
    <xf numFmtId="0" fontId="25" fillId="2" borderId="65" xfId="0" applyFont="1" applyFill="1" applyBorder="1" applyAlignment="1">
      <alignment horizontal="center" vertical="center" wrapText="1" readingOrder="1"/>
    </xf>
    <xf numFmtId="0" fontId="25" fillId="10" borderId="90" xfId="0" applyFont="1" applyFill="1" applyBorder="1" applyAlignment="1">
      <alignment horizontal="left" vertical="top" wrapText="1"/>
    </xf>
    <xf numFmtId="0" fontId="25" fillId="10" borderId="1" xfId="0" applyFont="1" applyFill="1" applyBorder="1" applyAlignment="1">
      <alignment horizontal="left" vertical="top" wrapText="1"/>
    </xf>
    <xf numFmtId="0" fontId="25" fillId="10" borderId="89" xfId="0" applyFont="1" applyFill="1" applyBorder="1" applyAlignment="1">
      <alignment horizontal="left" vertical="top" wrapText="1"/>
    </xf>
    <xf numFmtId="0" fontId="25" fillId="10" borderId="92" xfId="0" applyFont="1" applyFill="1" applyBorder="1" applyAlignment="1">
      <alignment horizontal="left" vertical="top" wrapText="1"/>
    </xf>
    <xf numFmtId="0" fontId="25" fillId="10" borderId="103" xfId="0" applyFont="1" applyFill="1" applyBorder="1" applyAlignment="1">
      <alignment horizontal="left" vertical="top" wrapText="1"/>
    </xf>
    <xf numFmtId="0" fontId="25" fillId="10" borderId="74" xfId="0" applyFont="1" applyFill="1" applyBorder="1" applyAlignment="1">
      <alignment horizontal="left" vertical="top" wrapText="1"/>
    </xf>
    <xf numFmtId="0" fontId="25" fillId="12" borderId="92" xfId="0" applyFont="1" applyFill="1" applyBorder="1" applyAlignment="1">
      <alignment horizontal="left" vertical="top" wrapText="1"/>
    </xf>
    <xf numFmtId="0" fontId="25" fillId="12" borderId="1" xfId="0" applyFont="1" applyFill="1" applyBorder="1" applyAlignment="1">
      <alignment horizontal="left" vertical="top" wrapText="1"/>
    </xf>
    <xf numFmtId="0" fontId="25" fillId="9" borderId="56" xfId="0" applyFont="1" applyFill="1" applyBorder="1" applyAlignment="1">
      <alignment horizontal="left" vertical="top" wrapText="1"/>
    </xf>
    <xf numFmtId="0" fontId="25" fillId="9" borderId="50" xfId="0" applyFont="1" applyFill="1" applyBorder="1" applyAlignment="1">
      <alignment horizontal="left" vertical="top" wrapText="1"/>
    </xf>
    <xf numFmtId="0" fontId="25" fillId="9" borderId="57" xfId="0" applyFont="1" applyFill="1" applyBorder="1" applyAlignment="1">
      <alignment horizontal="left" vertical="top" wrapText="1"/>
    </xf>
    <xf numFmtId="0" fontId="25" fillId="9" borderId="1" xfId="0" applyFont="1" applyFill="1" applyBorder="1" applyAlignment="1">
      <alignment horizontal="left" vertical="top" wrapText="1"/>
    </xf>
    <xf numFmtId="0" fontId="26" fillId="8" borderId="67" xfId="0" applyFont="1" applyFill="1" applyBorder="1" applyAlignment="1">
      <alignment horizontal="center" vertical="center" wrapText="1" readingOrder="1"/>
    </xf>
    <xf numFmtId="0" fontId="26" fillId="8" borderId="72" xfId="0" applyFont="1" applyFill="1" applyBorder="1" applyAlignment="1">
      <alignment horizontal="center" vertical="center" wrapText="1" readingOrder="1"/>
    </xf>
    <xf numFmtId="0" fontId="27" fillId="5" borderId="56" xfId="0" applyFont="1" applyFill="1" applyBorder="1" applyAlignment="1">
      <alignment horizontal="center" vertical="center" wrapText="1" readingOrder="1"/>
    </xf>
    <xf numFmtId="0" fontId="2" fillId="2" borderId="3" xfId="0" applyFont="1" applyFill="1" applyBorder="1" applyAlignment="1">
      <alignment horizontal="left" vertical="top" wrapText="1"/>
    </xf>
    <xf numFmtId="0" fontId="16" fillId="8" borderId="66" xfId="0" applyFont="1" applyFill="1" applyBorder="1" applyAlignment="1">
      <alignment horizontal="center" vertical="center" wrapText="1" readingOrder="1"/>
    </xf>
    <xf numFmtId="0" fontId="16" fillId="8" borderId="68" xfId="0" applyFont="1" applyFill="1" applyBorder="1" applyAlignment="1">
      <alignment horizontal="center" vertical="center" wrapText="1" readingOrder="1"/>
    </xf>
    <xf numFmtId="0" fontId="38" fillId="8" borderId="61" xfId="0" applyFont="1" applyFill="1" applyBorder="1" applyAlignment="1">
      <alignment horizontal="center" vertical="center" wrapText="1"/>
    </xf>
    <xf numFmtId="0" fontId="38" fillId="8" borderId="63" xfId="0" applyFont="1" applyFill="1" applyBorder="1" applyAlignment="1">
      <alignment horizontal="center" vertical="center" wrapText="1"/>
    </xf>
    <xf numFmtId="0" fontId="25" fillId="9" borderId="64" xfId="0" applyFont="1" applyFill="1" applyBorder="1" applyAlignment="1">
      <alignment horizontal="left" vertical="top" wrapText="1"/>
    </xf>
    <xf numFmtId="0" fontId="25" fillId="9" borderId="54" xfId="0" applyFont="1" applyFill="1" applyBorder="1" applyAlignment="1">
      <alignment horizontal="left" vertical="top" wrapText="1"/>
    </xf>
    <xf numFmtId="0" fontId="25" fillId="10" borderId="94" xfId="0" applyFont="1" applyFill="1" applyBorder="1" applyAlignment="1">
      <alignment horizontal="left" vertical="top" wrapText="1"/>
    </xf>
    <xf numFmtId="0" fontId="25" fillId="10" borderId="54" xfId="0" applyFont="1" applyFill="1" applyBorder="1" applyAlignment="1">
      <alignment horizontal="left" vertical="top" wrapText="1"/>
    </xf>
    <xf numFmtId="0" fontId="25" fillId="5" borderId="3" xfId="0" applyFont="1" applyFill="1" applyBorder="1" applyAlignment="1">
      <alignment horizontal="left" vertical="center" wrapText="1" readingOrder="1"/>
    </xf>
    <xf numFmtId="0" fontId="26" fillId="6" borderId="53" xfId="0" applyFont="1" applyFill="1" applyBorder="1" applyAlignment="1">
      <alignment horizontal="center" vertical="center" wrapText="1" readingOrder="1"/>
    </xf>
    <xf numFmtId="0" fontId="26" fillId="6" borderId="15" xfId="0" applyFont="1" applyFill="1" applyBorder="1" applyAlignment="1">
      <alignment horizontal="center" vertical="center" wrapText="1" readingOrder="1"/>
    </xf>
    <xf numFmtId="0" fontId="27" fillId="5" borderId="3" xfId="0" applyFont="1" applyFill="1" applyBorder="1" applyAlignment="1">
      <alignment horizontal="center" vertical="center" wrapText="1" readingOrder="1"/>
    </xf>
    <xf numFmtId="0" fontId="70" fillId="26" borderId="41" xfId="0" applyFont="1" applyFill="1" applyBorder="1" applyAlignment="1">
      <alignment horizontal="left" vertical="center" wrapText="1" indent="1" readingOrder="1"/>
    </xf>
    <xf numFmtId="0" fontId="70" fillId="26" borderId="36" xfId="0" applyFont="1" applyFill="1" applyBorder="1" applyAlignment="1">
      <alignment horizontal="left" vertical="center" wrapText="1" indent="1" readingOrder="1"/>
    </xf>
    <xf numFmtId="0" fontId="70" fillId="26" borderId="37" xfId="0" applyFont="1" applyFill="1" applyBorder="1" applyAlignment="1">
      <alignment horizontal="left" vertical="center" wrapText="1" indent="1" readingOrder="1"/>
    </xf>
    <xf numFmtId="0" fontId="25" fillId="2" borderId="44" xfId="0" applyFont="1" applyFill="1" applyBorder="1" applyAlignment="1">
      <alignment horizontal="left" vertical="center" wrapText="1" readingOrder="1"/>
    </xf>
    <xf numFmtId="0" fontId="25" fillId="2" borderId="108" xfId="0" applyFont="1" applyFill="1" applyBorder="1" applyAlignment="1">
      <alignment horizontal="left" vertical="center" wrapText="1" readingOrder="1"/>
    </xf>
    <xf numFmtId="0" fontId="25" fillId="2" borderId="109" xfId="0" applyFont="1" applyFill="1" applyBorder="1" applyAlignment="1">
      <alignment horizontal="left" vertical="center" wrapText="1" readingOrder="1"/>
    </xf>
    <xf numFmtId="0" fontId="25" fillId="2" borderId="110" xfId="0" applyFont="1" applyFill="1" applyBorder="1" applyAlignment="1">
      <alignment horizontal="left" vertical="center" wrapText="1" readingOrder="1"/>
    </xf>
    <xf numFmtId="0" fontId="9" fillId="2" borderId="70" xfId="0" applyFont="1" applyFill="1" applyBorder="1" applyAlignment="1">
      <alignment horizontal="center" vertical="center" wrapText="1"/>
    </xf>
    <xf numFmtId="0" fontId="9" fillId="2" borderId="72" xfId="0" applyFont="1" applyFill="1" applyBorder="1" applyAlignment="1">
      <alignment horizontal="center" vertical="center" wrapText="1"/>
    </xf>
    <xf numFmtId="0" fontId="9" fillId="2" borderId="4" xfId="0" applyFont="1" applyFill="1" applyBorder="1" applyAlignment="1">
      <alignment horizontal="center" vertical="center" wrapText="1" readingOrder="1"/>
    </xf>
    <xf numFmtId="0" fontId="9" fillId="2" borderId="15" xfId="0" applyFont="1" applyFill="1" applyBorder="1" applyAlignment="1">
      <alignment horizontal="center" vertical="center" wrapText="1" readingOrder="1"/>
    </xf>
    <xf numFmtId="0" fontId="9" fillId="2" borderId="111" xfId="0" applyFont="1" applyFill="1" applyBorder="1" applyAlignment="1">
      <alignment horizontal="center" vertical="center" wrapText="1" readingOrder="1"/>
    </xf>
    <xf numFmtId="0" fontId="9" fillId="2" borderId="112" xfId="0" applyFont="1" applyFill="1" applyBorder="1" applyAlignment="1">
      <alignment horizontal="center" vertical="center" wrapText="1" readingOrder="1"/>
    </xf>
    <xf numFmtId="0" fontId="9" fillId="2" borderId="113" xfId="0" applyFont="1" applyFill="1" applyBorder="1" applyAlignment="1">
      <alignment horizontal="center" vertical="center" wrapText="1" readingOrder="1"/>
    </xf>
    <xf numFmtId="0" fontId="9" fillId="2" borderId="114" xfId="0" applyFont="1" applyFill="1" applyBorder="1" applyAlignment="1">
      <alignment horizontal="center" vertical="center" wrapText="1" readingOrder="1"/>
    </xf>
    <xf numFmtId="0" fontId="9" fillId="2" borderId="115" xfId="0" applyFont="1" applyFill="1" applyBorder="1" applyAlignment="1">
      <alignment horizontal="center" vertical="center" wrapText="1" readingOrder="1"/>
    </xf>
    <xf numFmtId="0" fontId="25" fillId="2" borderId="45" xfId="0" applyFont="1" applyFill="1" applyBorder="1" applyAlignment="1">
      <alignment horizontal="left" vertical="center" wrapText="1" readingOrder="1"/>
    </xf>
    <xf numFmtId="0" fontId="25" fillId="2" borderId="122" xfId="0" applyFont="1" applyFill="1" applyBorder="1" applyAlignment="1">
      <alignment horizontal="left" vertical="center" wrapText="1" readingOrder="1"/>
    </xf>
    <xf numFmtId="0" fontId="25" fillId="2" borderId="44" xfId="0" applyFont="1" applyFill="1" applyBorder="1" applyAlignment="1">
      <alignment horizontal="left" vertical="top" wrapText="1"/>
    </xf>
    <xf numFmtId="0" fontId="25" fillId="2" borderId="108" xfId="0" applyFont="1" applyFill="1" applyBorder="1" applyAlignment="1">
      <alignment horizontal="left" vertical="top" wrapText="1"/>
    </xf>
    <xf numFmtId="0" fontId="40" fillId="2" borderId="44" xfId="0" applyFont="1" applyFill="1" applyBorder="1" applyAlignment="1">
      <alignment horizontal="left" vertical="center" wrapText="1" readingOrder="1"/>
    </xf>
    <xf numFmtId="0" fontId="25" fillId="2" borderId="125" xfId="0" applyFont="1" applyFill="1" applyBorder="1" applyAlignment="1">
      <alignment horizontal="center" vertical="center" wrapText="1" readingOrder="1"/>
    </xf>
    <xf numFmtId="0" fontId="25" fillId="2" borderId="13" xfId="0" applyFont="1" applyFill="1" applyBorder="1" applyAlignment="1">
      <alignment horizontal="center" vertical="center" wrapText="1" readingOrder="1"/>
    </xf>
    <xf numFmtId="0" fontId="25" fillId="2" borderId="42" xfId="0" applyFont="1" applyFill="1" applyBorder="1" applyAlignment="1">
      <alignment horizontal="center" vertical="center" wrapText="1" readingOrder="1"/>
    </xf>
    <xf numFmtId="0" fontId="16" fillId="8" borderId="47" xfId="0" applyFont="1" applyFill="1" applyBorder="1" applyAlignment="1">
      <alignment horizontal="center" vertical="center" wrapText="1" readingOrder="1"/>
    </xf>
    <xf numFmtId="0" fontId="16" fillId="8" borderId="48" xfId="0" applyFont="1" applyFill="1" applyBorder="1" applyAlignment="1">
      <alignment horizontal="center" vertical="center" wrapText="1" readingOrder="1"/>
    </xf>
    <xf numFmtId="0" fontId="16" fillId="8" borderId="49" xfId="0" applyFont="1" applyFill="1" applyBorder="1" applyAlignment="1">
      <alignment horizontal="center" vertical="center" wrapText="1" readingOrder="1"/>
    </xf>
    <xf numFmtId="0" fontId="25" fillId="2" borderId="123" xfId="0" applyFont="1" applyFill="1" applyBorder="1" applyAlignment="1">
      <alignment horizontal="center" vertical="center" wrapText="1" readingOrder="1"/>
    </xf>
    <xf numFmtId="0" fontId="25" fillId="2" borderId="127" xfId="0" applyFont="1" applyFill="1" applyBorder="1" applyAlignment="1">
      <alignment horizontal="center" vertical="center" wrapText="1" readingOrder="1"/>
    </xf>
    <xf numFmtId="0" fontId="2" fillId="2" borderId="124" xfId="0" applyFont="1" applyFill="1" applyBorder="1" applyAlignment="1">
      <alignment horizontal="center" vertical="center" wrapText="1" readingOrder="1"/>
    </xf>
    <xf numFmtId="0" fontId="2" fillId="2" borderId="13" xfId="0" applyFont="1" applyFill="1" applyBorder="1" applyAlignment="1">
      <alignment horizontal="center" vertical="center" wrapText="1" readingOrder="1"/>
    </xf>
    <xf numFmtId="0" fontId="2" fillId="2" borderId="35" xfId="0" applyFont="1" applyFill="1" applyBorder="1" applyAlignment="1">
      <alignment horizontal="center" vertical="center" wrapText="1" readingOrder="1"/>
    </xf>
    <xf numFmtId="0" fontId="0" fillId="2" borderId="13" xfId="0" applyFill="1" applyBorder="1" applyAlignment="1">
      <alignment horizontal="center" vertical="center" wrapText="1" readingOrder="1"/>
    </xf>
    <xf numFmtId="0" fontId="25" fillId="2" borderId="5" xfId="0" applyFont="1" applyFill="1" applyBorder="1" applyAlignment="1">
      <alignment horizontal="center" vertical="center" wrapText="1" readingOrder="1"/>
    </xf>
    <xf numFmtId="0" fontId="25" fillId="2" borderId="8" xfId="0" applyFont="1" applyFill="1" applyBorder="1" applyAlignment="1">
      <alignment horizontal="center" vertical="center" wrapText="1" readingOrder="1"/>
    </xf>
    <xf numFmtId="0" fontId="9" fillId="2" borderId="42" xfId="0" applyFont="1" applyFill="1" applyBorder="1" applyAlignment="1">
      <alignment horizontal="center" vertical="center" wrapText="1" readingOrder="1"/>
    </xf>
    <xf numFmtId="0" fontId="25" fillId="2" borderId="100" xfId="0" applyFont="1" applyFill="1" applyBorder="1" applyAlignment="1">
      <alignment horizontal="center" vertical="center" wrapText="1" readingOrder="1"/>
    </xf>
    <xf numFmtId="0" fontId="22" fillId="5" borderId="43" xfId="0" applyFont="1" applyFill="1" applyBorder="1" applyAlignment="1">
      <alignment horizontal="center" vertical="center" wrapText="1" readingOrder="1"/>
    </xf>
    <xf numFmtId="0" fontId="22" fillId="5" borderId="97" xfId="0" applyFont="1" applyFill="1" applyBorder="1" applyAlignment="1">
      <alignment horizontal="center" vertical="center" wrapText="1" readingOrder="1"/>
    </xf>
    <xf numFmtId="0" fontId="16" fillId="8" borderId="41" xfId="0" applyFont="1" applyFill="1" applyBorder="1" applyAlignment="1">
      <alignment horizontal="center" vertical="top" wrapText="1" readingOrder="1"/>
    </xf>
    <xf numFmtId="0" fontId="16" fillId="8" borderId="36" xfId="0" applyFont="1" applyFill="1" applyBorder="1" applyAlignment="1">
      <alignment horizontal="center" vertical="top" wrapText="1" readingOrder="1"/>
    </xf>
    <xf numFmtId="0" fontId="16" fillId="8" borderId="37" xfId="0" applyFont="1" applyFill="1" applyBorder="1" applyAlignment="1">
      <alignment horizontal="center" vertical="top" wrapText="1" readingOrder="1"/>
    </xf>
    <xf numFmtId="0" fontId="16" fillId="8" borderId="106" xfId="0" applyFont="1" applyFill="1" applyBorder="1" applyAlignment="1">
      <alignment horizontal="center" vertical="top" wrapText="1" readingOrder="1"/>
    </xf>
    <xf numFmtId="0" fontId="16" fillId="8" borderId="105" xfId="0" applyFont="1" applyFill="1" applyBorder="1" applyAlignment="1">
      <alignment horizontal="center" vertical="top" wrapText="1" readingOrder="1"/>
    </xf>
    <xf numFmtId="0" fontId="16" fillId="8" borderId="7" xfId="0" applyFont="1" applyFill="1" applyBorder="1" applyAlignment="1">
      <alignment horizontal="center" vertical="center" wrapText="1" readingOrder="1"/>
    </xf>
    <xf numFmtId="0" fontId="16" fillId="8" borderId="9" xfId="0" applyFont="1" applyFill="1" applyBorder="1" applyAlignment="1">
      <alignment horizontal="center" vertical="center" wrapText="1" readingOrder="1"/>
    </xf>
    <xf numFmtId="0" fontId="2" fillId="2" borderId="204" xfId="0" applyFont="1" applyFill="1" applyBorder="1" applyAlignment="1">
      <alignment horizontal="left" vertical="top" wrapText="1"/>
    </xf>
    <xf numFmtId="0" fontId="2" fillId="2" borderId="205" xfId="0" applyFont="1" applyFill="1" applyBorder="1" applyAlignment="1">
      <alignment horizontal="left" vertical="top" wrapText="1"/>
    </xf>
    <xf numFmtId="0" fontId="70" fillId="26" borderId="243" xfId="0" applyFont="1" applyFill="1" applyBorder="1" applyAlignment="1">
      <alignment horizontal="left" vertical="center" wrapText="1" indent="1" readingOrder="1"/>
    </xf>
    <xf numFmtId="0" fontId="70" fillId="26" borderId="244" xfId="0" applyFont="1" applyFill="1" applyBorder="1" applyAlignment="1">
      <alignment horizontal="left" vertical="center" wrapText="1" indent="1" readingOrder="1"/>
    </xf>
    <xf numFmtId="0" fontId="70" fillId="26" borderId="245" xfId="0" applyFont="1" applyFill="1" applyBorder="1" applyAlignment="1">
      <alignment horizontal="left" vertical="center" wrapText="1" indent="1" readingOrder="1"/>
    </xf>
    <xf numFmtId="0" fontId="25" fillId="5" borderId="5" xfId="0" applyFont="1" applyFill="1" applyBorder="1" applyAlignment="1">
      <alignment horizontal="left" vertical="center" wrapText="1" readingOrder="1"/>
    </xf>
    <xf numFmtId="0" fontId="25" fillId="5" borderId="247" xfId="0" applyFont="1" applyFill="1" applyBorder="1" applyAlignment="1">
      <alignment horizontal="left" vertical="center" wrapText="1" readingOrder="1"/>
    </xf>
    <xf numFmtId="0" fontId="27" fillId="5" borderId="44" xfId="0" applyFont="1" applyFill="1" applyBorder="1" applyAlignment="1">
      <alignment horizontal="center" vertical="center" wrapText="1" readingOrder="1"/>
    </xf>
    <xf numFmtId="0" fontId="27" fillId="5" borderId="15" xfId="0" applyFont="1" applyFill="1" applyBorder="1" applyAlignment="1">
      <alignment horizontal="center" vertical="center" wrapText="1" readingOrder="1"/>
    </xf>
    <xf numFmtId="0" fontId="27" fillId="5" borderId="113" xfId="0" applyFont="1" applyFill="1" applyBorder="1" applyAlignment="1">
      <alignment horizontal="center" vertical="center" wrapText="1" readingOrder="1"/>
    </xf>
    <xf numFmtId="0" fontId="2" fillId="2" borderId="186" xfId="0" applyFont="1" applyFill="1" applyBorder="1" applyAlignment="1">
      <alignment horizontal="left" vertical="top" wrapText="1"/>
    </xf>
    <xf numFmtId="0" fontId="2" fillId="2" borderId="242" xfId="0" applyFont="1" applyFill="1" applyBorder="1" applyAlignment="1">
      <alignment horizontal="left" vertical="top" wrapText="1"/>
    </xf>
    <xf numFmtId="0" fontId="27" fillId="2" borderId="56" xfId="0" applyFont="1" applyFill="1" applyBorder="1" applyAlignment="1">
      <alignment horizontal="center" vertical="center" wrapText="1"/>
    </xf>
    <xf numFmtId="0" fontId="27" fillId="2" borderId="57" xfId="0" applyFont="1" applyFill="1" applyBorder="1" applyAlignment="1">
      <alignment horizontal="center" vertical="center" wrapText="1"/>
    </xf>
    <xf numFmtId="0" fontId="27" fillId="2" borderId="64" xfId="0" applyFont="1" applyFill="1" applyBorder="1" applyAlignment="1">
      <alignment horizontal="center" vertical="center" wrapText="1"/>
    </xf>
    <xf numFmtId="0" fontId="27" fillId="2" borderId="54" xfId="0" applyFont="1" applyFill="1" applyBorder="1" applyAlignment="1">
      <alignment horizontal="center" vertical="center" wrapText="1"/>
    </xf>
    <xf numFmtId="0" fontId="25" fillId="2" borderId="64" xfId="0" applyFont="1" applyFill="1" applyBorder="1" applyAlignment="1">
      <alignment horizontal="left" wrapText="1"/>
    </xf>
    <xf numFmtId="0" fontId="25" fillId="2" borderId="54" xfId="0" applyFont="1" applyFill="1" applyBorder="1" applyAlignment="1">
      <alignment horizontal="left" wrapText="1"/>
    </xf>
    <xf numFmtId="0" fontId="25" fillId="2" borderId="62" xfId="0" applyFont="1" applyFill="1" applyBorder="1" applyAlignment="1">
      <alignment horizontal="left" wrapText="1"/>
    </xf>
    <xf numFmtId="0" fontId="25" fillId="9" borderId="56" xfId="0" applyFont="1" applyFill="1" applyBorder="1" applyAlignment="1">
      <alignment horizontal="center" vertical="center" wrapText="1"/>
    </xf>
    <xf numFmtId="0" fontId="25" fillId="9" borderId="50" xfId="0" applyFont="1" applyFill="1" applyBorder="1" applyAlignment="1">
      <alignment horizontal="center" vertical="center" wrapText="1"/>
    </xf>
    <xf numFmtId="0" fontId="25" fillId="9" borderId="64" xfId="0" applyFont="1" applyFill="1" applyBorder="1" applyAlignment="1">
      <alignment horizontal="center" vertical="center" wrapText="1"/>
    </xf>
    <xf numFmtId="0" fontId="25" fillId="9" borderId="57" xfId="0" applyFont="1" applyFill="1" applyBorder="1" applyAlignment="1">
      <alignment horizontal="center" vertical="center" wrapText="1"/>
    </xf>
    <xf numFmtId="0" fontId="25" fillId="9" borderId="1" xfId="0" applyFont="1" applyFill="1" applyBorder="1" applyAlignment="1">
      <alignment horizontal="center" vertical="center" wrapText="1"/>
    </xf>
    <xf numFmtId="0" fontId="25" fillId="9" borderId="54" xfId="0" applyFont="1" applyFill="1" applyBorder="1" applyAlignment="1">
      <alignment horizontal="center" vertical="center" wrapText="1"/>
    </xf>
    <xf numFmtId="0" fontId="23" fillId="2" borderId="56" xfId="0" applyFont="1" applyFill="1" applyBorder="1" applyAlignment="1">
      <alignment horizontal="center" vertical="center" wrapText="1"/>
    </xf>
    <xf numFmtId="0" fontId="23" fillId="2" borderId="57" xfId="0" applyFont="1" applyFill="1" applyBorder="1" applyAlignment="1">
      <alignment horizontal="center" vertical="center" wrapText="1"/>
    </xf>
    <xf numFmtId="0" fontId="23" fillId="2" borderId="50" xfId="0" applyFont="1" applyFill="1" applyBorder="1" applyAlignment="1">
      <alignment horizontal="center" vertical="center" wrapText="1"/>
    </xf>
    <xf numFmtId="0" fontId="23" fillId="2" borderId="0" xfId="0" applyFont="1" applyFill="1" applyAlignment="1">
      <alignment horizontal="center" vertical="center" wrapText="1"/>
    </xf>
    <xf numFmtId="0" fontId="23" fillId="2" borderId="1" xfId="0" applyFont="1" applyFill="1" applyBorder="1" applyAlignment="1">
      <alignment horizontal="center" vertical="center" wrapText="1"/>
    </xf>
    <xf numFmtId="0" fontId="23" fillId="2" borderId="61" xfId="0" applyFont="1" applyFill="1" applyBorder="1" applyAlignment="1">
      <alignment horizontal="center" vertical="center" wrapText="1"/>
    </xf>
    <xf numFmtId="0" fontId="23" fillId="2" borderId="64" xfId="0" applyFont="1" applyFill="1" applyBorder="1" applyAlignment="1">
      <alignment horizontal="center" vertical="center" wrapText="1"/>
    </xf>
    <xf numFmtId="0" fontId="23" fillId="2" borderId="54" xfId="0" applyFont="1" applyFill="1" applyBorder="1" applyAlignment="1">
      <alignment horizontal="center" vertical="center" wrapText="1"/>
    </xf>
    <xf numFmtId="0" fontId="23" fillId="2" borderId="62" xfId="0" applyFont="1" applyFill="1" applyBorder="1" applyAlignment="1">
      <alignment horizontal="center" vertical="center" wrapText="1"/>
    </xf>
    <xf numFmtId="0" fontId="25" fillId="2" borderId="78" xfId="0" applyFont="1" applyFill="1" applyBorder="1" applyAlignment="1">
      <alignment horizontal="left" wrapText="1"/>
    </xf>
    <xf numFmtId="0" fontId="25" fillId="2" borderId="2" xfId="0" applyFont="1" applyFill="1" applyBorder="1" applyAlignment="1">
      <alignment horizontal="left" wrapText="1"/>
    </xf>
    <xf numFmtId="0" fontId="25" fillId="2" borderId="79" xfId="0" applyFont="1" applyFill="1" applyBorder="1" applyAlignment="1">
      <alignment horizontal="left" wrapText="1"/>
    </xf>
    <xf numFmtId="0" fontId="25" fillId="2" borderId="83" xfId="0" applyFont="1" applyFill="1" applyBorder="1" applyAlignment="1">
      <alignment horizontal="left" wrapText="1"/>
    </xf>
    <xf numFmtId="0" fontId="25" fillId="2" borderId="84" xfId="0" applyFont="1" applyFill="1" applyBorder="1" applyAlignment="1">
      <alignment horizontal="left" wrapText="1"/>
    </xf>
    <xf numFmtId="0" fontId="25" fillId="2" borderId="85" xfId="0" applyFont="1" applyFill="1" applyBorder="1" applyAlignment="1">
      <alignment horizontal="left" wrapText="1"/>
    </xf>
    <xf numFmtId="0" fontId="25" fillId="2" borderId="75" xfId="0" applyFont="1" applyFill="1" applyBorder="1" applyAlignment="1">
      <alignment horizontal="left" wrapText="1"/>
    </xf>
    <xf numFmtId="0" fontId="25" fillId="2" borderId="76" xfId="0" applyFont="1" applyFill="1" applyBorder="1" applyAlignment="1">
      <alignment horizontal="left" wrapText="1"/>
    </xf>
    <xf numFmtId="0" fontId="25" fillId="2" borderId="77" xfId="0" applyFont="1" applyFill="1" applyBorder="1" applyAlignment="1">
      <alignment horizontal="left" wrapText="1"/>
    </xf>
    <xf numFmtId="0" fontId="32" fillId="2" borderId="56" xfId="0" applyFont="1" applyFill="1" applyBorder="1" applyAlignment="1">
      <alignment horizontal="center" vertical="center" wrapText="1"/>
    </xf>
    <xf numFmtId="0" fontId="32" fillId="2" borderId="57" xfId="0" applyFont="1" applyFill="1" applyBorder="1" applyAlignment="1">
      <alignment horizontal="center" vertical="center" wrapText="1"/>
    </xf>
    <xf numFmtId="0" fontId="32" fillId="2" borderId="50" xfId="0" applyFont="1" applyFill="1" applyBorder="1" applyAlignment="1">
      <alignment horizontal="center" vertical="center" wrapText="1"/>
    </xf>
    <xf numFmtId="0" fontId="32" fillId="2" borderId="0" xfId="0" applyFont="1" applyFill="1" applyAlignment="1">
      <alignment horizontal="center" vertical="center" wrapText="1"/>
    </xf>
    <xf numFmtId="0" fontId="27" fillId="5" borderId="50" xfId="0" applyFont="1" applyFill="1" applyBorder="1" applyAlignment="1">
      <alignment horizontal="center" vertical="center" wrapText="1" readingOrder="1"/>
    </xf>
    <xf numFmtId="0" fontId="27" fillId="5" borderId="0" xfId="0" applyFont="1" applyFill="1" applyAlignment="1">
      <alignment horizontal="center" vertical="center" wrapText="1" readingOrder="1"/>
    </xf>
    <xf numFmtId="0" fontId="27" fillId="5" borderId="63" xfId="0" applyFont="1" applyFill="1" applyBorder="1" applyAlignment="1">
      <alignment horizontal="center" vertical="center" wrapText="1" readingOrder="1"/>
    </xf>
    <xf numFmtId="0" fontId="25" fillId="2" borderId="200" xfId="0" applyFont="1" applyFill="1" applyBorder="1" applyAlignment="1">
      <alignment horizontal="left" wrapText="1"/>
    </xf>
    <xf numFmtId="0" fontId="25" fillId="2" borderId="129" xfId="0" applyFont="1" applyFill="1" applyBorder="1" applyAlignment="1">
      <alignment horizontal="left" wrapText="1"/>
    </xf>
    <xf numFmtId="0" fontId="25" fillId="2" borderId="130" xfId="0" applyFont="1" applyFill="1" applyBorder="1" applyAlignment="1">
      <alignment horizontal="left" wrapText="1"/>
    </xf>
    <xf numFmtId="0" fontId="25" fillId="2" borderId="102" xfId="0" applyFont="1" applyFill="1" applyBorder="1" applyAlignment="1">
      <alignment horizontal="left" wrapText="1"/>
    </xf>
    <xf numFmtId="0" fontId="25" fillId="2" borderId="96" xfId="0" applyFont="1" applyFill="1" applyBorder="1" applyAlignment="1">
      <alignment horizontal="left" wrapText="1"/>
    </xf>
    <xf numFmtId="0" fontId="25" fillId="2" borderId="101" xfId="0" applyFont="1" applyFill="1" applyBorder="1" applyAlignment="1">
      <alignment horizontal="left" wrapText="1"/>
    </xf>
    <xf numFmtId="0" fontId="25" fillId="2" borderId="80" xfId="0" applyFont="1" applyFill="1" applyBorder="1" applyAlignment="1">
      <alignment horizontal="left" wrapText="1"/>
    </xf>
    <xf numFmtId="0" fontId="25" fillId="2" borderId="81" xfId="0" applyFont="1" applyFill="1" applyBorder="1" applyAlignment="1">
      <alignment horizontal="left" wrapText="1"/>
    </xf>
    <xf numFmtId="0" fontId="25" fillId="2" borderId="82" xfId="0" applyFont="1" applyFill="1" applyBorder="1" applyAlignment="1">
      <alignment horizontal="left" wrapText="1"/>
    </xf>
    <xf numFmtId="0" fontId="25" fillId="2" borderId="0" xfId="0" applyFont="1" applyFill="1" applyAlignment="1">
      <alignment horizontal="left" wrapText="1"/>
    </xf>
    <xf numFmtId="0" fontId="25" fillId="2" borderId="63" xfId="0" applyFont="1" applyFill="1" applyBorder="1" applyAlignment="1">
      <alignment horizontal="left" wrapText="1"/>
    </xf>
    <xf numFmtId="0" fontId="25" fillId="2" borderId="57" xfId="0" applyFont="1" applyFill="1" applyBorder="1" applyAlignment="1">
      <alignment horizontal="left" wrapText="1"/>
    </xf>
    <xf numFmtId="0" fontId="25" fillId="2" borderId="61" xfId="0" applyFont="1" applyFill="1" applyBorder="1" applyAlignment="1">
      <alignment horizontal="left" wrapText="1"/>
    </xf>
    <xf numFmtId="0" fontId="25" fillId="2" borderId="68" xfId="0" applyFont="1" applyFill="1" applyBorder="1" applyAlignment="1">
      <alignment horizontal="left" wrapText="1"/>
    </xf>
    <xf numFmtId="0" fontId="25" fillId="2" borderId="69" xfId="0" applyFont="1" applyFill="1" applyBorder="1" applyAlignment="1">
      <alignment horizontal="left" wrapText="1"/>
    </xf>
    <xf numFmtId="0" fontId="32" fillId="2" borderId="61" xfId="0" applyFont="1" applyFill="1" applyBorder="1" applyAlignment="1">
      <alignment horizontal="center" vertical="center" wrapText="1"/>
    </xf>
    <xf numFmtId="0" fontId="70" fillId="26" borderId="6" xfId="0" applyFont="1" applyFill="1" applyBorder="1" applyAlignment="1">
      <alignment horizontal="left" vertical="center" wrapText="1" indent="1" readingOrder="1"/>
    </xf>
    <xf numFmtId="0" fontId="70" fillId="26" borderId="7" xfId="0" applyFont="1" applyFill="1" applyBorder="1" applyAlignment="1">
      <alignment horizontal="left" vertical="center" wrapText="1" indent="1" readingOrder="1"/>
    </xf>
    <xf numFmtId="0" fontId="26" fillId="8" borderId="8" xfId="0" applyFont="1" applyFill="1" applyBorder="1" applyAlignment="1">
      <alignment horizontal="left" vertical="center" wrapText="1" readingOrder="1"/>
    </xf>
    <xf numFmtId="0" fontId="26" fillId="8" borderId="1" xfId="0" applyFont="1" applyFill="1" applyBorder="1" applyAlignment="1">
      <alignment horizontal="left" vertical="center" wrapText="1" readingOrder="1"/>
    </xf>
    <xf numFmtId="0" fontId="26" fillId="8" borderId="251" xfId="0" applyFont="1" applyFill="1" applyBorder="1" applyAlignment="1">
      <alignment horizontal="left" vertical="center" wrapText="1" readingOrder="1"/>
    </xf>
    <xf numFmtId="0" fontId="26" fillId="8" borderId="252" xfId="0" applyFont="1" applyFill="1" applyBorder="1" applyAlignment="1">
      <alignment horizontal="left" vertical="center" wrapText="1" readingOrder="1"/>
    </xf>
    <xf numFmtId="0" fontId="25" fillId="5" borderId="201" xfId="0" applyFont="1" applyFill="1" applyBorder="1" applyAlignment="1">
      <alignment horizontal="left" vertical="center" wrapText="1" readingOrder="1"/>
    </xf>
    <xf numFmtId="0" fontId="2" fillId="2" borderId="74" xfId="0" applyFont="1" applyFill="1" applyBorder="1" applyAlignment="1">
      <alignment horizontal="left" vertical="top" wrapText="1"/>
    </xf>
    <xf numFmtId="0" fontId="2" fillId="2" borderId="250" xfId="0" applyFont="1" applyFill="1" applyBorder="1" applyAlignment="1">
      <alignment horizontal="left" vertical="top" wrapText="1"/>
    </xf>
    <xf numFmtId="0" fontId="2" fillId="2" borderId="11" xfId="0" applyFont="1" applyFill="1" applyBorder="1" applyAlignment="1">
      <alignment horizontal="left" vertical="top" wrapText="1"/>
    </xf>
    <xf numFmtId="0" fontId="2" fillId="2" borderId="12" xfId="0" applyFont="1" applyFill="1" applyBorder="1" applyAlignment="1">
      <alignment horizontal="left" vertical="top" wrapText="1"/>
    </xf>
    <xf numFmtId="0" fontId="25" fillId="2" borderId="75" xfId="0" applyFont="1" applyFill="1" applyBorder="1" applyAlignment="1">
      <alignment horizontal="left" vertical="top" wrapText="1"/>
    </xf>
    <xf numFmtId="0" fontId="25" fillId="2" borderId="76" xfId="0" applyFont="1" applyFill="1" applyBorder="1" applyAlignment="1">
      <alignment horizontal="left" vertical="top" wrapText="1"/>
    </xf>
    <xf numFmtId="0" fontId="25" fillId="2" borderId="77" xfId="0" applyFont="1" applyFill="1" applyBorder="1" applyAlignment="1">
      <alignment horizontal="left" vertical="top" wrapText="1"/>
    </xf>
    <xf numFmtId="0" fontId="25" fillId="2" borderId="104" xfId="0" applyFont="1" applyFill="1" applyBorder="1" applyAlignment="1">
      <alignment horizontal="left" wrapText="1"/>
    </xf>
    <xf numFmtId="0" fontId="25" fillId="2" borderId="91" xfId="0" applyFont="1" applyFill="1" applyBorder="1" applyAlignment="1">
      <alignment horizontal="left" wrapText="1"/>
    </xf>
    <xf numFmtId="0" fontId="27" fillId="2" borderId="66" xfId="0" applyFont="1" applyFill="1" applyBorder="1" applyAlignment="1">
      <alignment horizontal="center" vertical="center" wrapText="1"/>
    </xf>
    <xf numFmtId="0" fontId="27" fillId="2" borderId="68" xfId="0" applyFont="1" applyFill="1" applyBorder="1" applyAlignment="1">
      <alignment horizontal="center" vertical="center" wrapText="1"/>
    </xf>
    <xf numFmtId="0" fontId="27" fillId="2" borderId="69" xfId="0" applyFont="1" applyFill="1" applyBorder="1" applyAlignment="1">
      <alignment horizontal="center" vertical="center" wrapText="1"/>
    </xf>
    <xf numFmtId="0" fontId="70" fillId="26" borderId="5" xfId="0" applyFont="1" applyFill="1" applyBorder="1" applyAlignment="1">
      <alignment horizontal="left" vertical="center" wrapText="1" indent="1" readingOrder="1"/>
    </xf>
    <xf numFmtId="0" fontId="2" fillId="2" borderId="8"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9" xfId="0" applyFont="1" applyFill="1" applyBorder="1" applyAlignment="1">
      <alignment horizontal="left" vertical="center" wrapText="1"/>
    </xf>
    <xf numFmtId="0" fontId="77" fillId="0" borderId="7" xfId="0" applyFont="1" applyFill="1" applyBorder="1" applyAlignment="1" applyProtection="1">
      <alignment horizontal="left" vertical="center" wrapText="1"/>
      <protection locked="0"/>
    </xf>
    <xf numFmtId="0" fontId="77" fillId="0" borderId="6" xfId="0" applyFont="1" applyFill="1" applyBorder="1" applyAlignment="1" applyProtection="1">
      <alignment horizontal="left" vertical="center" wrapText="1"/>
      <protection locked="0"/>
    </xf>
    <xf numFmtId="0" fontId="88" fillId="0" borderId="6" xfId="0" applyFont="1" applyFill="1" applyBorder="1" applyAlignment="1" applyProtection="1">
      <alignment horizontal="left" vertical="center" wrapText="1"/>
      <protection locked="0"/>
    </xf>
    <xf numFmtId="0" fontId="77" fillId="0" borderId="0" xfId="0" applyFont="1" applyFill="1" applyAlignment="1" applyProtection="1">
      <alignment horizontal="left" vertical="center" wrapText="1"/>
      <protection locked="0"/>
    </xf>
    <xf numFmtId="0" fontId="77" fillId="0" borderId="9" xfId="0" applyFont="1" applyFill="1" applyBorder="1" applyAlignment="1" applyProtection="1">
      <alignment horizontal="left" vertical="center" wrapText="1"/>
      <protection locked="0"/>
    </xf>
    <xf numFmtId="0" fontId="88" fillId="0" borderId="0" xfId="0" applyFont="1" applyFill="1" applyAlignment="1" applyProtection="1">
      <alignment horizontal="left" vertical="center"/>
      <protection locked="0"/>
    </xf>
    <xf numFmtId="0" fontId="77" fillId="0" borderId="9" xfId="0" applyFont="1" applyFill="1" applyBorder="1" applyAlignment="1" applyProtection="1">
      <alignment horizontal="left" vertical="center" wrapText="1"/>
      <protection locked="0"/>
    </xf>
    <xf numFmtId="0" fontId="77" fillId="0" borderId="8" xfId="0" applyFont="1" applyFill="1" applyBorder="1" applyAlignment="1" applyProtection="1">
      <alignment horizontal="left" vertical="center" wrapText="1"/>
      <protection locked="0"/>
    </xf>
    <xf numFmtId="0" fontId="77" fillId="0" borderId="26" xfId="0" applyFont="1" applyFill="1" applyBorder="1" applyAlignment="1" applyProtection="1">
      <alignment horizontal="left" vertical="center" wrapText="1"/>
      <protection locked="0"/>
    </xf>
    <xf numFmtId="0" fontId="88" fillId="0" borderId="0" xfId="0" applyFont="1" applyFill="1" applyAlignment="1" applyProtection="1">
      <alignment horizontal="left" vertical="center" wrapText="1"/>
      <protection locked="0"/>
    </xf>
    <xf numFmtId="0" fontId="88" fillId="0" borderId="25" xfId="0" applyFont="1" applyFill="1" applyBorder="1" applyAlignment="1" applyProtection="1">
      <alignment horizontal="left" vertical="center" wrapText="1"/>
      <protection locked="0"/>
    </xf>
    <xf numFmtId="0" fontId="77" fillId="0" borderId="175" xfId="0" applyFont="1" applyFill="1" applyBorder="1" applyAlignment="1" applyProtection="1">
      <alignment horizontal="left" vertical="center" wrapText="1"/>
      <protection locked="0"/>
    </xf>
    <xf numFmtId="0" fontId="88" fillId="0" borderId="55" xfId="0" applyFont="1" applyFill="1" applyBorder="1" applyAlignment="1" applyProtection="1">
      <alignment horizontal="left" vertical="center" wrapText="1"/>
      <protection locked="0"/>
    </xf>
    <xf numFmtId="0" fontId="77" fillId="0" borderId="54" xfId="0" applyFont="1" applyFill="1" applyBorder="1" applyAlignment="1" applyProtection="1">
      <alignment horizontal="left" vertical="center" wrapText="1"/>
      <protection locked="0"/>
    </xf>
    <xf numFmtId="0" fontId="68" fillId="0" borderId="1" xfId="0" applyFont="1" applyFill="1" applyBorder="1" applyAlignment="1" applyProtection="1">
      <alignment horizontal="left" vertical="center" wrapText="1"/>
      <protection locked="0"/>
    </xf>
    <xf numFmtId="49" fontId="77" fillId="0" borderId="60" xfId="0" applyNumberFormat="1" applyFont="1" applyFill="1" applyBorder="1" applyAlignment="1" applyProtection="1">
      <alignment horizontal="center" vertical="center" wrapText="1"/>
      <protection locked="0"/>
    </xf>
    <xf numFmtId="0" fontId="77" fillId="0" borderId="196" xfId="0" applyFont="1" applyFill="1" applyBorder="1" applyAlignment="1" applyProtection="1">
      <alignment horizontal="left" vertical="center" wrapText="1"/>
      <protection locked="0"/>
    </xf>
    <xf numFmtId="0" fontId="77" fillId="0" borderId="5" xfId="0" applyFont="1" applyFill="1" applyBorder="1" applyAlignment="1" applyProtection="1">
      <alignment horizontal="left" vertical="center" wrapText="1"/>
      <protection locked="0"/>
    </xf>
    <xf numFmtId="0" fontId="77" fillId="0" borderId="0" xfId="0" applyFont="1" applyFill="1" applyAlignment="1">
      <alignment horizontal="left" vertical="top" wrapText="1"/>
    </xf>
    <xf numFmtId="0" fontId="77" fillId="0" borderId="26" xfId="0" applyFont="1" applyFill="1" applyBorder="1" applyAlignment="1" applyProtection="1">
      <alignment horizontal="left" vertical="center" wrapText="1"/>
      <protection locked="0"/>
    </xf>
    <xf numFmtId="0" fontId="68" fillId="0" borderId="54" xfId="0" applyFont="1" applyFill="1" applyBorder="1" applyAlignment="1" applyProtection="1">
      <alignment horizontal="left" vertical="center" wrapText="1"/>
      <protection locked="0"/>
    </xf>
    <xf numFmtId="49" fontId="77" fillId="0" borderId="174" xfId="0" applyNumberFormat="1" applyFont="1" applyFill="1" applyBorder="1" applyAlignment="1" applyProtection="1">
      <alignment horizontal="center" vertical="center" wrapText="1"/>
      <protection locked="0"/>
    </xf>
    <xf numFmtId="0" fontId="77" fillId="0" borderId="175" xfId="0" applyFont="1" applyFill="1" applyBorder="1" applyAlignment="1" applyProtection="1">
      <alignment horizontal="left" vertical="center" wrapText="1"/>
      <protection locked="0"/>
    </xf>
    <xf numFmtId="0" fontId="77" fillId="0" borderId="10" xfId="0" applyFont="1" applyFill="1" applyBorder="1" applyAlignment="1" applyProtection="1">
      <alignment horizontal="left" vertical="center" wrapText="1"/>
      <protection locked="0"/>
    </xf>
    <xf numFmtId="0" fontId="77" fillId="0" borderId="54" xfId="0" applyFont="1" applyFill="1" applyBorder="1" applyAlignment="1">
      <alignment horizontal="left" vertical="top" wrapText="1"/>
    </xf>
    <xf numFmtId="0" fontId="77" fillId="0" borderId="173" xfId="0" applyFont="1" applyFill="1" applyBorder="1" applyAlignment="1" applyProtection="1">
      <alignment horizontal="left" vertical="center" wrapText="1"/>
      <protection locked="0"/>
    </xf>
    <xf numFmtId="0" fontId="68" fillId="0" borderId="50" xfId="0" applyFont="1" applyFill="1" applyBorder="1" applyAlignment="1" applyProtection="1">
      <alignment horizontal="center" vertical="center" wrapText="1"/>
      <protection locked="0"/>
    </xf>
    <xf numFmtId="0" fontId="77" fillId="0" borderId="0" xfId="0" applyFont="1" applyFill="1" applyAlignment="1" applyProtection="1">
      <alignment horizontal="left" vertical="center" wrapText="1"/>
      <protection locked="0"/>
    </xf>
    <xf numFmtId="49" fontId="77" fillId="0" borderId="8" xfId="0" applyNumberFormat="1" applyFont="1" applyFill="1" applyBorder="1" applyAlignment="1" applyProtection="1">
      <alignment horizontal="center" vertical="center" wrapText="1"/>
      <protection locked="0"/>
    </xf>
    <xf numFmtId="0" fontId="77" fillId="0" borderId="8" xfId="0" applyFont="1" applyFill="1" applyBorder="1" applyAlignment="1">
      <alignment horizontal="left" vertical="top" wrapText="1"/>
    </xf>
    <xf numFmtId="0" fontId="77" fillId="0" borderId="9" xfId="0" applyFont="1" applyFill="1" applyBorder="1" applyAlignment="1">
      <alignment horizontal="left" vertical="top" wrapText="1"/>
    </xf>
    <xf numFmtId="0" fontId="68" fillId="0" borderId="0" xfId="0" applyFont="1" applyFill="1" applyAlignment="1" applyProtection="1">
      <alignment horizontal="left" vertical="center" wrapText="1"/>
      <protection locked="0"/>
    </xf>
    <xf numFmtId="0" fontId="68" fillId="0" borderId="64" xfId="0" applyFont="1" applyFill="1" applyBorder="1" applyAlignment="1" applyProtection="1">
      <alignment horizontal="center" vertical="center" wrapText="1"/>
      <protection locked="0"/>
    </xf>
    <xf numFmtId="49" fontId="77" fillId="0" borderId="174" xfId="0" applyNumberFormat="1" applyFont="1" applyFill="1" applyBorder="1" applyAlignment="1" applyProtection="1">
      <alignment horizontal="center" vertical="center" wrapText="1"/>
      <protection locked="0"/>
    </xf>
    <xf numFmtId="49" fontId="77" fillId="0" borderId="5" xfId="0" applyNumberFormat="1" applyFont="1" applyFill="1" applyBorder="1" applyAlignment="1" applyProtection="1">
      <alignment horizontal="center" vertical="center" wrapText="1"/>
      <protection locked="0"/>
    </xf>
    <xf numFmtId="0" fontId="77" fillId="0" borderId="6" xfId="0" applyFont="1" applyFill="1" applyBorder="1" applyAlignment="1">
      <alignment horizontal="left" vertical="top" wrapText="1"/>
    </xf>
    <xf numFmtId="0" fontId="77" fillId="0" borderId="31" xfId="0" applyFont="1" applyFill="1" applyBorder="1" applyAlignment="1" applyProtection="1">
      <alignment horizontal="left" vertical="center" wrapText="1"/>
      <protection locked="0"/>
    </xf>
    <xf numFmtId="49" fontId="77" fillId="0" borderId="10" xfId="0" applyNumberFormat="1" applyFont="1" applyFill="1" applyBorder="1" applyAlignment="1" applyProtection="1">
      <alignment horizontal="center" vertical="center" wrapText="1"/>
      <protection locked="0"/>
    </xf>
    <xf numFmtId="0" fontId="77" fillId="0" borderId="12" xfId="0" applyFont="1" applyFill="1" applyBorder="1" applyAlignment="1" applyProtection="1">
      <alignment horizontal="left" vertical="center" wrapText="1"/>
      <protection locked="0"/>
    </xf>
    <xf numFmtId="0" fontId="77" fillId="0" borderId="11" xfId="0" applyFont="1" applyFill="1" applyBorder="1" applyAlignment="1">
      <alignment horizontal="left" vertical="top" wrapText="1"/>
    </xf>
    <xf numFmtId="0" fontId="77" fillId="0" borderId="11" xfId="0" applyFont="1" applyFill="1" applyBorder="1" applyAlignment="1" applyProtection="1">
      <alignment horizontal="left" vertical="center" wrapText="1"/>
      <protection locked="0"/>
    </xf>
    <xf numFmtId="0" fontId="77" fillId="0" borderId="30" xfId="0" applyFont="1" applyFill="1" applyBorder="1" applyAlignment="1" applyProtection="1">
      <alignment horizontal="left" vertical="center" wrapText="1"/>
      <protection locked="0"/>
    </xf>
    <xf numFmtId="0" fontId="77" fillId="0" borderId="36" xfId="0" applyFont="1" applyFill="1" applyBorder="1" applyAlignment="1" applyProtection="1">
      <alignment horizontal="left" vertical="center" wrapText="1"/>
      <protection locked="0"/>
    </xf>
    <xf numFmtId="0" fontId="68" fillId="0" borderId="5" xfId="0" applyFont="1" applyFill="1" applyBorder="1" applyAlignment="1" applyProtection="1">
      <alignment horizontal="center" vertical="center" wrapText="1"/>
      <protection locked="0"/>
    </xf>
    <xf numFmtId="0" fontId="68" fillId="0" borderId="6" xfId="0" applyFont="1" applyFill="1" applyBorder="1" applyAlignment="1" applyProtection="1">
      <alignment vertical="center" wrapText="1"/>
      <protection locked="0"/>
    </xf>
    <xf numFmtId="0" fontId="77" fillId="0" borderId="1" xfId="0" applyFont="1" applyFill="1" applyBorder="1" applyAlignment="1" applyProtection="1">
      <alignment horizontal="left" vertical="center" wrapText="1"/>
      <protection locked="0"/>
    </xf>
    <xf numFmtId="0" fontId="77" fillId="0" borderId="10" xfId="0" applyFont="1" applyFill="1" applyBorder="1" applyAlignment="1">
      <alignment horizontal="left" vertical="top" wrapText="1"/>
    </xf>
    <xf numFmtId="0" fontId="77" fillId="0" borderId="272" xfId="0" applyFont="1" applyFill="1" applyBorder="1" applyAlignment="1">
      <alignment horizontal="left" vertical="top" wrapText="1"/>
    </xf>
    <xf numFmtId="0" fontId="77" fillId="0" borderId="273" xfId="0" applyFont="1" applyFill="1" applyBorder="1" applyAlignment="1">
      <alignment horizontal="left" vertical="top" wrapText="1"/>
    </xf>
    <xf numFmtId="0" fontId="77" fillId="0" borderId="12" xfId="0" applyFont="1" applyFill="1" applyBorder="1" applyAlignment="1">
      <alignment horizontal="left" vertical="top" wrapText="1"/>
    </xf>
    <xf numFmtId="0" fontId="77" fillId="0" borderId="6" xfId="0" applyFont="1" applyFill="1" applyBorder="1" applyAlignment="1" applyProtection="1">
      <alignment horizontal="left" vertical="center" wrapText="1"/>
      <protection locked="0"/>
    </xf>
    <xf numFmtId="0" fontId="77" fillId="0" borderId="11" xfId="0" applyFont="1" applyFill="1" applyBorder="1" applyAlignment="1" applyProtection="1">
      <alignment horizontal="left" vertical="center" wrapText="1"/>
      <protection locked="0"/>
    </xf>
    <xf numFmtId="0" fontId="77" fillId="0" borderId="7" xfId="0" applyFont="1" applyFill="1" applyBorder="1" applyAlignment="1" applyProtection="1">
      <alignment horizontal="left" vertical="center" wrapText="1"/>
      <protection locked="0"/>
    </xf>
    <xf numFmtId="0" fontId="77" fillId="0" borderId="1" xfId="0" applyFont="1" applyFill="1" applyBorder="1" applyAlignment="1">
      <alignment horizontal="left" vertical="top" wrapText="1"/>
    </xf>
    <xf numFmtId="0" fontId="77" fillId="0" borderId="1" xfId="0" applyFont="1" applyFill="1" applyBorder="1" applyAlignment="1" applyProtection="1">
      <alignment horizontal="left" vertical="center" wrapText="1"/>
      <protection locked="0"/>
    </xf>
    <xf numFmtId="0" fontId="88" fillId="0" borderId="50" xfId="0" applyFont="1" applyFill="1" applyBorder="1" applyAlignment="1" applyProtection="1">
      <alignment horizontal="left" vertical="center" wrapText="1"/>
      <protection locked="0"/>
    </xf>
    <xf numFmtId="0" fontId="77" fillId="0" borderId="63" xfId="0" applyFont="1" applyFill="1" applyBorder="1" applyAlignment="1" applyProtection="1">
      <alignment horizontal="left" vertical="center" wrapText="1"/>
      <protection locked="0"/>
    </xf>
    <xf numFmtId="0" fontId="68" fillId="0" borderId="6" xfId="0" applyFont="1" applyFill="1" applyBorder="1" applyAlignment="1" applyProtection="1">
      <alignment horizontal="left" vertical="center" wrapText="1"/>
      <protection locked="0"/>
    </xf>
    <xf numFmtId="0" fontId="77" fillId="0" borderId="0" xfId="0" applyFont="1" applyFill="1" applyAlignment="1">
      <alignment vertical="center" wrapText="1"/>
    </xf>
    <xf numFmtId="0" fontId="77" fillId="0" borderId="68" xfId="0" applyFont="1" applyFill="1" applyBorder="1" applyAlignment="1">
      <alignment horizontal="left" vertical="top" wrapText="1"/>
    </xf>
    <xf numFmtId="0" fontId="77" fillId="0" borderId="68" xfId="0" applyFont="1" applyFill="1" applyBorder="1" applyAlignment="1" applyProtection="1">
      <alignment horizontal="left" vertical="center" wrapText="1"/>
      <protection locked="0"/>
    </xf>
    <xf numFmtId="0" fontId="37" fillId="0" borderId="60" xfId="0" applyFont="1" applyFill="1" applyBorder="1" applyAlignment="1">
      <alignment horizontal="center" vertical="center" wrapText="1"/>
    </xf>
    <xf numFmtId="0" fontId="37" fillId="0" borderId="196" xfId="0" applyFont="1" applyFill="1" applyBorder="1" applyAlignment="1">
      <alignment horizontal="left" vertical="center" wrapText="1"/>
    </xf>
    <xf numFmtId="0" fontId="77" fillId="0" borderId="1" xfId="0" applyFont="1" applyFill="1" applyBorder="1" applyAlignment="1">
      <alignment vertical="center" wrapText="1"/>
    </xf>
    <xf numFmtId="0" fontId="77" fillId="0" borderId="63" xfId="0" applyFont="1" applyFill="1" applyBorder="1" applyAlignment="1">
      <alignment vertical="center" wrapText="1"/>
    </xf>
    <xf numFmtId="0" fontId="88" fillId="0" borderId="57" xfId="0" applyFont="1" applyFill="1" applyBorder="1" applyAlignment="1">
      <alignment wrapText="1"/>
    </xf>
    <xf numFmtId="0" fontId="77" fillId="0" borderId="61" xfId="0" applyFont="1" applyFill="1" applyBorder="1" applyAlignment="1">
      <alignment wrapText="1"/>
    </xf>
    <xf numFmtId="0" fontId="37" fillId="0" borderId="8" xfId="0" applyFont="1" applyFill="1" applyBorder="1" applyAlignment="1">
      <alignment horizontal="center" vertical="center" wrapText="1"/>
    </xf>
    <xf numFmtId="0" fontId="37" fillId="0" borderId="9" xfId="0" applyFont="1" applyFill="1" applyBorder="1" applyAlignment="1">
      <alignment horizontal="left" vertical="center" wrapText="1"/>
    </xf>
    <xf numFmtId="0" fontId="88" fillId="0" borderId="0" xfId="0" applyFont="1" applyFill="1" applyAlignment="1">
      <alignment wrapText="1"/>
    </xf>
    <xf numFmtId="0" fontId="77" fillId="0" borderId="63" xfId="0" applyFont="1" applyFill="1" applyBorder="1" applyAlignment="1">
      <alignment wrapText="1"/>
    </xf>
    <xf numFmtId="0" fontId="37" fillId="0" borderId="174" xfId="0" applyFont="1" applyFill="1" applyBorder="1" applyAlignment="1">
      <alignment horizontal="center" vertical="center" wrapText="1"/>
    </xf>
    <xf numFmtId="0" fontId="37" fillId="0" borderId="175" xfId="0" applyFont="1" applyFill="1" applyBorder="1" applyAlignment="1">
      <alignment horizontal="left" vertical="center" wrapText="1"/>
    </xf>
    <xf numFmtId="0" fontId="77" fillId="0" borderId="54" xfId="0" applyFont="1" applyFill="1" applyBorder="1" applyAlignment="1">
      <alignment vertical="center" wrapText="1"/>
    </xf>
    <xf numFmtId="0" fontId="77" fillId="0" borderId="62" xfId="0" applyFont="1" applyFill="1" applyBorder="1" applyAlignment="1">
      <alignment vertical="center" wrapText="1"/>
    </xf>
    <xf numFmtId="0" fontId="88" fillId="0" borderId="54" xfId="0" applyFont="1" applyFill="1" applyBorder="1" applyAlignment="1">
      <alignment wrapText="1"/>
    </xf>
    <xf numFmtId="0" fontId="77" fillId="0" borderId="31" xfId="0" applyFont="1" applyFill="1" applyBorder="1" applyAlignment="1" applyProtection="1">
      <alignment horizontal="left" vertical="center" wrapText="1"/>
      <protection locked="0"/>
    </xf>
    <xf numFmtId="0" fontId="88" fillId="0" borderId="32" xfId="0" applyFont="1" applyFill="1" applyBorder="1" applyAlignment="1" applyProtection="1">
      <alignment horizontal="left" vertical="center" wrapText="1"/>
      <protection locked="0"/>
    </xf>
    <xf numFmtId="0" fontId="77" fillId="0" borderId="61" xfId="0" applyFont="1" applyFill="1" applyBorder="1" applyAlignment="1" applyProtection="1">
      <alignment horizontal="left" vertical="center" wrapText="1"/>
      <protection locked="0"/>
    </xf>
    <xf numFmtId="0" fontId="88" fillId="0" borderId="29" xfId="0" applyFont="1" applyFill="1" applyBorder="1" applyAlignment="1" applyProtection="1">
      <alignment horizontal="left" vertical="center" wrapText="1"/>
      <protection locked="0"/>
    </xf>
    <xf numFmtId="0" fontId="68" fillId="0" borderId="0" xfId="0" applyFont="1" applyFill="1" applyAlignment="1" applyProtection="1">
      <alignment horizontal="left" vertical="center" wrapText="1"/>
      <protection locked="0"/>
    </xf>
    <xf numFmtId="0" fontId="77" fillId="0" borderId="5" xfId="0" applyFont="1" applyFill="1" applyBorder="1" applyAlignment="1">
      <alignment horizontal="left" vertical="top" wrapText="1"/>
    </xf>
    <xf numFmtId="0" fontId="77" fillId="0" borderId="7" xfId="0" applyFont="1" applyFill="1" applyBorder="1" applyAlignment="1">
      <alignment horizontal="left" vertical="top" wrapText="1"/>
    </xf>
    <xf numFmtId="49" fontId="77" fillId="0" borderId="8" xfId="0" applyNumberFormat="1" applyFont="1" applyFill="1" applyBorder="1" applyAlignment="1" applyProtection="1">
      <alignment horizontal="center" vertical="center" wrapText="1"/>
      <protection locked="0"/>
    </xf>
    <xf numFmtId="0" fontId="77" fillId="0" borderId="54" xfId="0" applyFont="1" applyFill="1" applyBorder="1" applyAlignment="1" applyProtection="1">
      <alignment horizontal="left" vertical="center" wrapText="1"/>
      <protection locked="0"/>
    </xf>
    <xf numFmtId="0" fontId="77" fillId="0" borderId="30" xfId="0" applyFont="1" applyFill="1" applyBorder="1" applyAlignment="1" applyProtection="1">
      <alignment horizontal="left" vertical="center" wrapText="1"/>
      <protection locked="0"/>
    </xf>
    <xf numFmtId="0" fontId="77" fillId="0" borderId="36" xfId="0" applyFont="1" applyFill="1" applyBorder="1" applyAlignment="1">
      <alignment horizontal="left" vertical="top" wrapText="1"/>
    </xf>
    <xf numFmtId="0" fontId="77" fillId="0" borderId="38" xfId="0" applyFont="1" applyFill="1" applyBorder="1" applyAlignment="1" applyProtection="1">
      <alignment horizontal="left" vertical="center" wrapText="1"/>
      <protection locked="0"/>
    </xf>
    <xf numFmtId="0" fontId="88" fillId="0" borderId="39" xfId="0" applyFont="1" applyFill="1" applyBorder="1" applyAlignment="1" applyProtection="1">
      <alignment horizontal="left" vertical="center" wrapText="1"/>
      <protection locked="0"/>
    </xf>
    <xf numFmtId="0" fontId="77" fillId="0" borderId="41" xfId="0" applyFont="1" applyFill="1" applyBorder="1" applyAlignment="1">
      <alignment horizontal="left" vertical="top" wrapText="1"/>
    </xf>
    <xf numFmtId="0" fontId="77" fillId="0" borderId="37" xfId="0" applyFont="1" applyFill="1" applyBorder="1" applyAlignment="1">
      <alignment horizontal="left" vertical="top" wrapText="1"/>
    </xf>
    <xf numFmtId="0" fontId="77" fillId="0" borderId="57" xfId="0" applyFont="1" applyFill="1" applyBorder="1" applyAlignment="1" applyProtection="1">
      <alignment horizontal="left" vertical="center" wrapText="1"/>
      <protection locked="0"/>
    </xf>
    <xf numFmtId="0" fontId="68" fillId="0" borderId="56" xfId="0" applyFont="1" applyFill="1" applyBorder="1" applyAlignment="1" applyProtection="1">
      <alignment horizontal="center" vertical="center" wrapText="1"/>
      <protection locked="0"/>
    </xf>
    <xf numFmtId="0" fontId="68" fillId="0" borderId="57" xfId="0" applyFont="1" applyFill="1" applyBorder="1" applyAlignment="1" applyProtection="1">
      <alignment horizontal="left" vertical="center" wrapText="1"/>
      <protection locked="0"/>
    </xf>
    <xf numFmtId="0" fontId="77" fillId="0" borderId="26" xfId="0" applyFont="1" applyFill="1" applyBorder="1" applyAlignment="1">
      <alignment vertical="center" wrapText="1"/>
    </xf>
    <xf numFmtId="0" fontId="88" fillId="0" borderId="25" xfId="0" applyFont="1" applyFill="1" applyBorder="1" applyAlignment="1">
      <alignment vertical="center" wrapText="1"/>
    </xf>
    <xf numFmtId="0" fontId="77" fillId="0" borderId="63" xfId="0" applyFont="1" applyFill="1" applyBorder="1" applyAlignment="1">
      <alignment horizontal="left" vertical="top" wrapText="1"/>
    </xf>
    <xf numFmtId="0" fontId="77" fillId="0" borderId="173" xfId="0" applyFont="1" applyFill="1" applyBorder="1" applyAlignment="1">
      <alignment vertical="center" wrapText="1"/>
    </xf>
    <xf numFmtId="0" fontId="88" fillId="0" borderId="55" xfId="0" applyFont="1" applyFill="1" applyBorder="1" applyAlignment="1">
      <alignment vertical="center" wrapText="1"/>
    </xf>
    <xf numFmtId="0" fontId="77" fillId="0" borderId="174" xfId="0" applyFont="1" applyFill="1" applyBorder="1" applyAlignment="1">
      <alignment horizontal="left" vertical="top" wrapText="1"/>
    </xf>
    <xf numFmtId="0" fontId="77" fillId="0" borderId="62" xfId="0" applyFont="1" applyFill="1" applyBorder="1" applyAlignment="1">
      <alignment horizontal="left" vertical="top" wrapText="1"/>
    </xf>
    <xf numFmtId="0" fontId="88" fillId="0" borderId="5" xfId="0" applyFont="1" applyFill="1" applyBorder="1" applyAlignment="1" applyProtection="1">
      <alignment horizontal="left" vertical="center" wrapText="1"/>
      <protection locked="0"/>
    </xf>
    <xf numFmtId="0" fontId="88" fillId="0" borderId="8" xfId="0" applyFont="1" applyFill="1" applyBorder="1" applyAlignment="1" applyProtection="1">
      <alignment horizontal="left" vertical="center" wrapText="1"/>
      <protection locked="0"/>
    </xf>
    <xf numFmtId="0" fontId="88" fillId="0" borderId="10" xfId="0" applyFont="1" applyFill="1" applyBorder="1" applyAlignment="1" applyProtection="1">
      <alignment horizontal="left" vertical="center" wrapText="1"/>
      <protection locked="0"/>
    </xf>
    <xf numFmtId="49" fontId="77" fillId="0" borderId="60" xfId="0" applyNumberFormat="1" applyFont="1" applyFill="1" applyBorder="1" applyAlignment="1" applyProtection="1">
      <alignment horizontal="center" vertical="center" wrapText="1"/>
      <protection locked="0"/>
    </xf>
    <xf numFmtId="0" fontId="77" fillId="0" borderId="196" xfId="0" applyFont="1" applyFill="1" applyBorder="1" applyAlignment="1" applyProtection="1">
      <alignment horizontal="left" vertical="center" wrapText="1"/>
      <protection locked="0"/>
    </xf>
    <xf numFmtId="0" fontId="77" fillId="0" borderId="57" xfId="0" applyFont="1" applyFill="1" applyBorder="1" applyAlignment="1">
      <alignment horizontal="left" vertical="top" wrapText="1"/>
    </xf>
    <xf numFmtId="0" fontId="77" fillId="0" borderId="57" xfId="0" applyFont="1" applyFill="1" applyBorder="1" applyAlignment="1" applyProtection="1">
      <alignment horizontal="left" vertical="center" wrapText="1"/>
      <protection locked="0"/>
    </xf>
    <xf numFmtId="0" fontId="77" fillId="0" borderId="58" xfId="0" applyFont="1" applyFill="1" applyBorder="1" applyAlignment="1" applyProtection="1">
      <alignment horizontal="left" vertical="center" wrapText="1"/>
      <protection locked="0"/>
    </xf>
    <xf numFmtId="0" fontId="88" fillId="0" borderId="59" xfId="0" applyFont="1" applyFill="1" applyBorder="1" applyAlignment="1" applyProtection="1">
      <alignment horizontal="left" vertical="center" wrapText="1"/>
      <protection locked="0"/>
    </xf>
    <xf numFmtId="0" fontId="77" fillId="0" borderId="60" xfId="0" applyFont="1" applyFill="1" applyBorder="1" applyAlignment="1">
      <alignment horizontal="left" vertical="top" wrapText="1"/>
    </xf>
    <xf numFmtId="0" fontId="77" fillId="0" borderId="61" xfId="0" applyFont="1" applyFill="1" applyBorder="1" applyAlignment="1">
      <alignment horizontal="left" vertical="top" wrapText="1"/>
    </xf>
    <xf numFmtId="0" fontId="77" fillId="0" borderId="1" xfId="0" applyFont="1" applyFill="1" applyBorder="1" applyAlignment="1" applyProtection="1">
      <alignment horizontal="left" vertical="top" wrapText="1"/>
      <protection hidden="1"/>
    </xf>
    <xf numFmtId="0" fontId="77" fillId="0" borderId="8" xfId="0" applyFont="1" applyFill="1" applyBorder="1" applyAlignment="1" applyProtection="1">
      <alignment horizontal="left" vertical="top" wrapText="1"/>
      <protection hidden="1"/>
    </xf>
    <xf numFmtId="0" fontId="77" fillId="0" borderId="63" xfId="0" applyFont="1" applyFill="1" applyBorder="1" applyAlignment="1" applyProtection="1">
      <alignment horizontal="left" vertical="top" wrapText="1"/>
      <protection hidden="1"/>
    </xf>
    <xf numFmtId="0" fontId="77" fillId="0" borderId="26" xfId="0" applyFont="1" applyFill="1" applyBorder="1" applyAlignment="1">
      <alignment vertical="center" wrapText="1"/>
    </xf>
    <xf numFmtId="0" fontId="68" fillId="0" borderId="99" xfId="0" applyFont="1" applyFill="1" applyBorder="1" applyAlignment="1" applyProtection="1">
      <alignment horizontal="left" vertical="center" wrapText="1"/>
      <protection locked="0"/>
    </xf>
    <xf numFmtId="0" fontId="77" fillId="0" borderId="54" xfId="0" applyFont="1" applyFill="1" applyBorder="1" applyAlignment="1" applyProtection="1">
      <alignment horizontal="left" vertical="top" wrapText="1"/>
      <protection hidden="1"/>
    </xf>
    <xf numFmtId="0" fontId="77" fillId="0" borderId="271" xfId="0" applyFont="1" applyFill="1" applyBorder="1" applyAlignment="1" applyProtection="1">
      <alignment horizontal="left" vertical="center" wrapText="1"/>
      <protection locked="0"/>
    </xf>
    <xf numFmtId="0" fontId="77" fillId="0" borderId="174" xfId="0" applyFont="1" applyFill="1" applyBorder="1" applyAlignment="1" applyProtection="1">
      <alignment horizontal="left" vertical="top" wrapText="1"/>
      <protection hidden="1"/>
    </xf>
    <xf numFmtId="0" fontId="77" fillId="0" borderId="62" xfId="0" applyFont="1" applyFill="1" applyBorder="1" applyAlignment="1" applyProtection="1">
      <alignment horizontal="left" vertical="top" wrapText="1"/>
      <protection hidden="1"/>
    </xf>
    <xf numFmtId="0" fontId="68" fillId="0" borderId="61" xfId="0" applyFont="1" applyFill="1" applyBorder="1" applyAlignment="1" applyProtection="1">
      <alignment horizontal="left" vertical="center" wrapText="1"/>
      <protection locked="0"/>
    </xf>
    <xf numFmtId="49" fontId="77" fillId="0" borderId="6" xfId="0" applyNumberFormat="1" applyFont="1" applyFill="1" applyBorder="1" applyAlignment="1" applyProtection="1">
      <alignment horizontal="center" vertical="center" wrapText="1"/>
      <protection locked="0"/>
    </xf>
    <xf numFmtId="0" fontId="77" fillId="0" borderId="50" xfId="0" applyFont="1" applyFill="1" applyBorder="1" applyAlignment="1">
      <alignment horizontal="left" vertical="top" wrapText="1"/>
    </xf>
    <xf numFmtId="0" fontId="68" fillId="0" borderId="63" xfId="0" applyFont="1" applyFill="1" applyBorder="1" applyAlignment="1" applyProtection="1">
      <alignment horizontal="left" vertical="center" wrapText="1"/>
      <protection locked="0"/>
    </xf>
    <xf numFmtId="49" fontId="77" fillId="0" borderId="1" xfId="0" applyNumberFormat="1" applyFont="1" applyFill="1" applyBorder="1" applyAlignment="1" applyProtection="1">
      <alignment horizontal="center" vertical="center" wrapText="1"/>
      <protection locked="0"/>
    </xf>
    <xf numFmtId="49" fontId="77" fillId="0" borderId="1" xfId="0" applyNumberFormat="1" applyFont="1" applyFill="1" applyBorder="1" applyAlignment="1" applyProtection="1">
      <alignment horizontal="center" vertical="center" wrapText="1"/>
      <protection locked="0"/>
    </xf>
    <xf numFmtId="0" fontId="68" fillId="0" borderId="62" xfId="0" applyFont="1" applyFill="1" applyBorder="1" applyAlignment="1" applyProtection="1">
      <alignment horizontal="left" vertical="center" wrapText="1"/>
      <protection locked="0"/>
    </xf>
    <xf numFmtId="49" fontId="77" fillId="0" borderId="54" xfId="0" applyNumberFormat="1" applyFont="1" applyFill="1" applyBorder="1" applyAlignment="1" applyProtection="1">
      <alignment horizontal="center" vertical="center" wrapText="1"/>
      <protection locked="0"/>
    </xf>
    <xf numFmtId="0" fontId="77" fillId="0" borderId="64" xfId="0" applyFont="1" applyFill="1" applyBorder="1" applyAlignment="1">
      <alignment horizontal="left" vertical="top" wrapText="1"/>
    </xf>
    <xf numFmtId="0" fontId="77" fillId="0" borderId="175" xfId="0" applyFont="1" applyFill="1" applyBorder="1" applyAlignment="1">
      <alignment horizontal="left" vertical="top" wrapText="1"/>
    </xf>
    <xf numFmtId="0" fontId="68" fillId="0" borderId="8" xfId="0" applyFont="1" applyFill="1" applyBorder="1" applyAlignment="1" applyProtection="1">
      <alignment horizontal="center" vertical="center" wrapText="1"/>
      <protection locked="0"/>
    </xf>
    <xf numFmtId="0" fontId="68" fillId="0" borderId="5" xfId="0" applyFont="1" applyFill="1" applyBorder="1" applyAlignment="1" applyProtection="1">
      <alignment horizontal="center" vertical="center" wrapText="1"/>
      <protection locked="0"/>
    </xf>
    <xf numFmtId="49" fontId="77" fillId="0" borderId="41" xfId="0" applyNumberFormat="1" applyFont="1" applyFill="1" applyBorder="1" applyAlignment="1" applyProtection="1">
      <alignment horizontal="center" vertical="center" wrapText="1"/>
      <protection locked="0"/>
    </xf>
    <xf numFmtId="0" fontId="77" fillId="0" borderId="37" xfId="0" applyFont="1" applyFill="1" applyBorder="1" applyAlignment="1" applyProtection="1">
      <alignment horizontal="left" vertical="center" wrapText="1"/>
      <protection locked="0"/>
    </xf>
    <xf numFmtId="0" fontId="88" fillId="0" borderId="255" xfId="0" applyFont="1" applyFill="1" applyBorder="1" applyAlignment="1" applyProtection="1">
      <alignment horizontal="left" vertical="center" wrapText="1"/>
      <protection locked="0"/>
    </xf>
    <xf numFmtId="0" fontId="77" fillId="0" borderId="254" xfId="0" applyFont="1" applyFill="1" applyBorder="1" applyAlignment="1" applyProtection="1">
      <alignment horizontal="left" vertical="center" wrapText="1"/>
      <protection locked="0"/>
    </xf>
    <xf numFmtId="0" fontId="68" fillId="0" borderId="6" xfId="0" applyFont="1" applyFill="1" applyBorder="1" applyAlignment="1" applyProtection="1">
      <alignment vertical="center" wrapText="1"/>
      <protection locked="0"/>
    </xf>
    <xf numFmtId="0" fontId="68" fillId="0" borderId="0" xfId="0" applyFont="1" applyFill="1" applyAlignment="1" applyProtection="1">
      <alignment vertical="center" wrapText="1"/>
      <protection locked="0"/>
    </xf>
    <xf numFmtId="0" fontId="68" fillId="0" borderId="1" xfId="0" applyFont="1" applyFill="1" applyBorder="1" applyAlignment="1" applyProtection="1">
      <alignment vertical="center" wrapText="1"/>
      <protection locked="0"/>
    </xf>
    <xf numFmtId="0" fontId="88" fillId="0" borderId="0" xfId="0" applyFont="1" applyFill="1" applyAlignment="1">
      <alignment horizontal="left" vertical="center" wrapText="1"/>
    </xf>
    <xf numFmtId="0" fontId="68" fillId="0" borderId="11" xfId="0" applyFont="1" applyFill="1" applyBorder="1" applyAlignment="1" applyProtection="1">
      <alignment vertical="center" wrapText="1"/>
      <protection locked="0"/>
    </xf>
    <xf numFmtId="0" fontId="88" fillId="0" borderId="1" xfId="0" applyFont="1" applyFill="1" applyBorder="1" applyAlignment="1">
      <alignment horizontal="left" vertical="center" wrapText="1"/>
    </xf>
    <xf numFmtId="0" fontId="68" fillId="0" borderId="6" xfId="0" applyFont="1" applyFill="1" applyBorder="1" applyAlignment="1" applyProtection="1">
      <alignment horizontal="center" vertical="center" wrapText="1"/>
      <protection locked="0"/>
    </xf>
    <xf numFmtId="49" fontId="77" fillId="0" borderId="56" xfId="0" applyNumberFormat="1" applyFont="1" applyFill="1" applyBorder="1" applyAlignment="1" applyProtection="1">
      <alignment horizontal="center" vertical="center" wrapText="1"/>
      <protection locked="0"/>
    </xf>
    <xf numFmtId="0" fontId="88" fillId="0" borderId="56" xfId="0" applyFont="1" applyFill="1" applyBorder="1" applyAlignment="1" applyProtection="1">
      <alignment horizontal="left" vertical="center" wrapText="1"/>
      <protection locked="0"/>
    </xf>
    <xf numFmtId="0" fontId="77" fillId="0" borderId="56" xfId="0" applyFont="1" applyFill="1" applyBorder="1" applyAlignment="1">
      <alignment horizontal="left" vertical="top" wrapText="1"/>
    </xf>
    <xf numFmtId="0" fontId="68" fillId="0" borderId="11" xfId="0" applyFont="1" applyFill="1" applyBorder="1" applyAlignment="1" applyProtection="1">
      <alignment horizontal="center" vertical="center" wrapText="1"/>
      <protection locked="0"/>
    </xf>
    <xf numFmtId="0" fontId="68" fillId="0" borderId="11" xfId="0" applyFont="1" applyFill="1" applyBorder="1" applyAlignment="1" applyProtection="1">
      <alignment horizontal="left" vertical="center" wrapText="1"/>
      <protection locked="0"/>
    </xf>
    <xf numFmtId="49" fontId="77" fillId="0" borderId="64" xfId="0" applyNumberFormat="1" applyFont="1" applyFill="1" applyBorder="1" applyAlignment="1" applyProtection="1">
      <alignment horizontal="center" vertical="center" wrapText="1"/>
      <protection locked="0"/>
    </xf>
    <xf numFmtId="0" fontId="77" fillId="0" borderId="54" xfId="0" quotePrefix="1" applyFont="1" applyFill="1" applyBorder="1" applyAlignment="1" applyProtection="1">
      <alignment horizontal="left" vertical="center" wrapText="1"/>
      <protection locked="0"/>
    </xf>
    <xf numFmtId="0" fontId="88" fillId="0" borderId="64" xfId="0" applyFont="1" applyFill="1" applyBorder="1" applyAlignment="1" applyProtection="1">
      <alignment horizontal="left" vertical="center" wrapText="1"/>
      <protection locked="0"/>
    </xf>
    <xf numFmtId="0" fontId="77" fillId="0" borderId="62" xfId="0" applyFont="1" applyFill="1" applyBorder="1" applyAlignment="1" applyProtection="1">
      <alignment horizontal="left" vertical="center" wrapText="1"/>
      <protection locked="0"/>
    </xf>
    <xf numFmtId="0" fontId="68" fillId="0" borderId="36" xfId="0" applyFont="1" applyFill="1" applyBorder="1" applyAlignment="1" applyProtection="1">
      <alignment horizontal="center" vertical="center" wrapText="1"/>
      <protection locked="0"/>
    </xf>
    <xf numFmtId="0" fontId="68" fillId="0" borderId="6" xfId="0" applyFont="1" applyFill="1" applyBorder="1" applyAlignment="1" applyProtection="1">
      <alignment horizontal="left" vertical="center" wrapText="1"/>
      <protection locked="0"/>
    </xf>
    <xf numFmtId="49" fontId="77" fillId="0" borderId="5" xfId="0" applyNumberFormat="1" applyFont="1" applyFill="1" applyBorder="1" applyAlignment="1" applyProtection="1">
      <alignment horizontal="center" vertical="center" wrapText="1"/>
      <protection locked="0"/>
    </xf>
    <xf numFmtId="0" fontId="68" fillId="0" borderId="0" xfId="0" applyFont="1" applyFill="1" applyAlignment="1" applyProtection="1">
      <alignment horizontal="center" vertical="center" wrapText="1"/>
      <protection locked="0"/>
    </xf>
    <xf numFmtId="0" fontId="77" fillId="0" borderId="0" xfId="0" applyFont="1" applyFill="1" applyAlignment="1" applyProtection="1">
      <alignment vertical="center" wrapText="1"/>
      <protection locked="0"/>
    </xf>
    <xf numFmtId="0" fontId="77" fillId="0" borderId="9" xfId="0" applyFont="1" applyFill="1" applyBorder="1" applyAlignment="1" applyProtection="1">
      <alignment vertical="center" wrapText="1"/>
      <protection locked="0"/>
    </xf>
    <xf numFmtId="49" fontId="77" fillId="0" borderId="10" xfId="0" applyNumberFormat="1" applyFont="1" applyFill="1" applyBorder="1" applyAlignment="1" applyProtection="1">
      <alignment horizontal="center" vertical="center" wrapText="1"/>
      <protection locked="0"/>
    </xf>
    <xf numFmtId="0" fontId="77" fillId="0" borderId="12" xfId="0" applyFont="1" applyFill="1" applyBorder="1" applyAlignment="1" applyProtection="1">
      <alignment horizontal="left" vertical="center" wrapText="1"/>
      <protection locked="0"/>
    </xf>
    <xf numFmtId="0" fontId="68" fillId="0" borderId="36" xfId="0" applyFont="1" applyFill="1" applyBorder="1" applyAlignment="1" applyProtection="1">
      <alignment horizontal="left" vertical="center" wrapText="1"/>
      <protection locked="0"/>
    </xf>
    <xf numFmtId="0" fontId="68" fillId="0" borderId="1" xfId="0" applyFont="1" applyFill="1" applyBorder="1" applyAlignment="1" applyProtection="1">
      <alignment horizontal="center" vertical="center" wrapText="1"/>
      <protection locked="0"/>
    </xf>
    <xf numFmtId="0" fontId="68" fillId="0" borderId="10" xfId="0" applyFont="1" applyFill="1" applyBorder="1" applyAlignment="1" applyProtection="1">
      <alignment horizontal="center" vertical="center" wrapText="1"/>
      <protection locked="0"/>
    </xf>
    <xf numFmtId="0" fontId="68" fillId="0" borderId="8" xfId="0" applyFont="1" applyFill="1" applyBorder="1" applyAlignment="1" applyProtection="1">
      <alignment horizontal="center" vertical="center" wrapText="1"/>
      <protection locked="0"/>
    </xf>
    <xf numFmtId="0" fontId="68" fillId="0" borderId="1" xfId="0" applyFont="1" applyFill="1" applyBorder="1" applyAlignment="1" applyProtection="1">
      <alignment horizontal="left" vertical="center" wrapText="1"/>
      <protection locked="0"/>
    </xf>
    <xf numFmtId="0" fontId="68" fillId="0" borderId="41" xfId="0" applyFont="1" applyFill="1" applyBorder="1" applyAlignment="1" applyProtection="1">
      <alignment horizontal="center" vertical="center" wrapText="1"/>
      <protection locked="0"/>
    </xf>
    <xf numFmtId="0" fontId="68" fillId="0" borderId="36" xfId="0" applyFont="1" applyFill="1" applyBorder="1" applyAlignment="1" applyProtection="1">
      <alignment horizontal="left" vertical="center" wrapText="1"/>
      <protection locked="0"/>
    </xf>
    <xf numFmtId="0" fontId="68" fillId="0" borderId="10" xfId="0" applyFont="1" applyFill="1" applyBorder="1" applyAlignment="1" applyProtection="1">
      <alignment horizontal="center" vertical="center" wrapText="1"/>
      <protection locked="0"/>
    </xf>
    <xf numFmtId="0" fontId="68" fillId="0" borderId="11" xfId="0" applyFont="1" applyFill="1" applyBorder="1" applyAlignment="1" applyProtection="1">
      <alignment horizontal="left" vertical="center" wrapText="1"/>
      <protection locked="0"/>
    </xf>
    <xf numFmtId="0" fontId="77" fillId="0" borderId="69" xfId="0" applyFont="1" applyFill="1" applyBorder="1" applyAlignment="1" applyProtection="1">
      <alignment horizontal="left" vertical="center" wrapText="1"/>
      <protection locked="0"/>
    </xf>
    <xf numFmtId="0" fontId="88" fillId="0" borderId="11" xfId="0" applyFont="1" applyFill="1" applyBorder="1" applyAlignment="1" applyProtection="1">
      <alignment horizontal="left" vertical="center" wrapText="1"/>
      <protection locked="0"/>
    </xf>
    <xf numFmtId="0" fontId="77" fillId="0" borderId="5" xfId="0" applyFont="1" applyFill="1" applyBorder="1" applyAlignment="1">
      <alignment vertical="center" wrapText="1"/>
    </xf>
    <xf numFmtId="0" fontId="77" fillId="0" borderId="6" xfId="0" applyFont="1" applyFill="1" applyBorder="1" applyAlignment="1">
      <alignment vertical="center" wrapText="1"/>
    </xf>
    <xf numFmtId="0" fontId="77" fillId="0" borderId="8" xfId="0" applyFont="1" applyFill="1" applyBorder="1" applyAlignment="1">
      <alignment vertical="center" wrapText="1"/>
    </xf>
    <xf numFmtId="0" fontId="77" fillId="0" borderId="0" xfId="0" applyFont="1" applyFill="1" applyAlignment="1">
      <alignment vertical="center" wrapText="1"/>
    </xf>
    <xf numFmtId="0" fontId="77" fillId="0" borderId="1" xfId="0" applyFont="1" applyFill="1" applyBorder="1" applyAlignment="1">
      <alignment vertical="center" wrapText="1"/>
    </xf>
    <xf numFmtId="0" fontId="68" fillId="0" borderId="65" xfId="0" applyFont="1" applyFill="1" applyBorder="1" applyAlignment="1" applyProtection="1">
      <alignment horizontal="center" vertical="center" wrapText="1"/>
      <protection locked="0"/>
    </xf>
    <xf numFmtId="0" fontId="68" fillId="0" borderId="95" xfId="0" applyFont="1" applyFill="1" applyBorder="1" applyAlignment="1" applyProtection="1">
      <alignment horizontal="center" vertical="center" wrapText="1"/>
      <protection locked="0"/>
    </xf>
    <xf numFmtId="49" fontId="68" fillId="0" borderId="10" xfId="0" applyNumberFormat="1" applyFont="1" applyFill="1" applyBorder="1" applyAlignment="1" applyProtection="1">
      <alignment horizontal="center" vertical="center" wrapText="1"/>
      <protection locked="0"/>
    </xf>
    <xf numFmtId="0" fontId="68" fillId="0" borderId="66" xfId="0" applyFont="1" applyFill="1" applyBorder="1" applyAlignment="1" applyProtection="1">
      <alignment horizontal="center" vertical="center" wrapText="1"/>
      <protection locked="0"/>
    </xf>
    <xf numFmtId="0" fontId="68" fillId="0" borderId="68" xfId="0" applyFont="1" applyFill="1" applyBorder="1" applyAlignment="1" applyProtection="1">
      <alignment horizontal="left" vertical="center" wrapText="1"/>
      <protection locked="0"/>
    </xf>
    <xf numFmtId="49" fontId="77" fillId="0" borderId="197" xfId="0" applyNumberFormat="1" applyFont="1" applyFill="1" applyBorder="1" applyAlignment="1" applyProtection="1">
      <alignment horizontal="center" vertical="center" wrapText="1"/>
      <protection locked="0"/>
    </xf>
    <xf numFmtId="0" fontId="77" fillId="0" borderId="198" xfId="0" applyFont="1" applyFill="1" applyBorder="1" applyAlignment="1" applyProtection="1">
      <alignment horizontal="left" vertical="center" wrapText="1"/>
      <protection locked="0"/>
    </xf>
    <xf numFmtId="0" fontId="88" fillId="0" borderId="66" xfId="0" applyFont="1" applyFill="1" applyBorder="1" applyAlignment="1">
      <alignment vertical="center" wrapText="1"/>
    </xf>
    <xf numFmtId="0" fontId="77" fillId="0" borderId="68" xfId="0" applyFont="1" applyFill="1" applyBorder="1" applyAlignment="1">
      <alignment vertical="center" wrapText="1"/>
    </xf>
    <xf numFmtId="0" fontId="77" fillId="0" borderId="66" xfId="0" applyFont="1" applyFill="1" applyBorder="1" applyAlignment="1">
      <alignment horizontal="left" vertical="top" wrapText="1"/>
    </xf>
    <xf numFmtId="0" fontId="77" fillId="0" borderId="69" xfId="0" applyFont="1" applyFill="1" applyBorder="1" applyAlignment="1">
      <alignment horizontal="left" vertical="top" wrapText="1"/>
    </xf>
    <xf numFmtId="0" fontId="68" fillId="0" borderId="60" xfId="0" applyFont="1" applyFill="1" applyBorder="1" applyAlignment="1" applyProtection="1">
      <alignment horizontal="center" vertical="center" wrapText="1"/>
      <protection locked="0"/>
    </xf>
    <xf numFmtId="0" fontId="88" fillId="0" borderId="29" xfId="0" applyFont="1" applyFill="1" applyBorder="1" applyAlignment="1">
      <alignment vertical="center" wrapText="1"/>
    </xf>
    <xf numFmtId="0" fontId="68" fillId="0" borderId="5" xfId="0" quotePrefix="1" applyFont="1" applyFill="1" applyBorder="1" applyAlignment="1" applyProtection="1">
      <alignment horizontal="center" vertical="center" wrapText="1"/>
      <protection locked="0"/>
    </xf>
    <xf numFmtId="2" fontId="68" fillId="0" borderId="5" xfId="0" quotePrefix="1" applyNumberFormat="1" applyFont="1" applyFill="1" applyBorder="1" applyAlignment="1" applyProtection="1">
      <alignment horizontal="center" vertical="center" wrapText="1"/>
      <protection locked="0"/>
    </xf>
    <xf numFmtId="2" fontId="68" fillId="0" borderId="5" xfId="0" applyNumberFormat="1" applyFont="1" applyFill="1" applyBorder="1" applyAlignment="1" applyProtection="1">
      <alignment horizontal="center" vertical="center" wrapText="1"/>
      <protection locked="0"/>
    </xf>
    <xf numFmtId="49" fontId="68" fillId="0" borderId="5" xfId="0" applyNumberFormat="1" applyFont="1" applyFill="1" applyBorder="1" applyAlignment="1" applyProtection="1">
      <alignment horizontal="center" vertical="center" wrapText="1"/>
      <protection locked="0"/>
    </xf>
    <xf numFmtId="0" fontId="79" fillId="16" borderId="2" xfId="0" applyFont="1" applyFill="1" applyBorder="1" applyAlignment="1">
      <alignment horizontal="left" vertical="center" wrapText="1" indent="1"/>
    </xf>
    <xf numFmtId="14" fontId="18" fillId="0" borderId="2" xfId="0" applyNumberFormat="1" applyFont="1" applyBorder="1" applyAlignment="1">
      <alignment horizontal="center" vertical="center"/>
    </xf>
    <xf numFmtId="14" fontId="85" fillId="0" borderId="103" xfId="0" applyNumberFormat="1" applyFont="1" applyBorder="1" applyAlignment="1">
      <alignment horizontal="center" vertical="center"/>
    </xf>
    <xf numFmtId="14" fontId="8" fillId="2" borderId="2" xfId="0" applyNumberFormat="1" applyFont="1" applyFill="1" applyBorder="1" applyAlignment="1">
      <alignment horizontal="center" vertical="top" wrapText="1"/>
    </xf>
    <xf numFmtId="0" fontId="8" fillId="2" borderId="84" xfId="0" applyFont="1" applyFill="1" applyBorder="1" applyAlignment="1">
      <alignment horizontal="center" vertical="top" wrapText="1"/>
    </xf>
    <xf numFmtId="0" fontId="8" fillId="2" borderId="191" xfId="0" applyFont="1" applyFill="1" applyBorder="1" applyAlignment="1">
      <alignment horizontal="center" vertical="top" wrapText="1"/>
    </xf>
  </cellXfs>
  <cellStyles count="19">
    <cellStyle name="Hyperlink" xfId="16" builtinId="8" hidden="1"/>
    <cellStyle name="Hyperlink" xfId="15" builtinId="8" hidden="1"/>
    <cellStyle name="Hyperlink" xfId="5" builtinId="8" hidden="1"/>
    <cellStyle name="Hyperlink" xfId="14" builtinId="8" hidden="1"/>
    <cellStyle name="Hyperlink" xfId="17" builtinId="8"/>
    <cellStyle name="Hyperlink 2" xfId="7" xr:uid="{3626F6EA-C0EF-420D-B940-D6DCD7FA72C5}"/>
    <cellStyle name="Normal" xfId="0" builtinId="0"/>
    <cellStyle name="Normal 10" xfId="8" xr:uid="{0E8169CA-318A-4061-835F-7F9CE61A87ED}"/>
    <cellStyle name="Normal 2" xfId="1" xr:uid="{00000000-0005-0000-0000-000001000000}"/>
    <cellStyle name="Normal 2 2" xfId="2" xr:uid="{00000000-0005-0000-0000-000002000000}"/>
    <cellStyle name="Normal 2 2 2" xfId="12" xr:uid="{BFAF229D-5891-44D1-9BD9-6C24EEECE622}"/>
    <cellStyle name="Normal 2 3" xfId="6" xr:uid="{FD4B2E16-5FED-4DFF-A5D0-AA413D5E2A92}"/>
    <cellStyle name="Normal 2 4" xfId="11" xr:uid="{5F8B221E-1390-443B-9E09-45D57053BF5C}"/>
    <cellStyle name="Normal 3" xfId="3" xr:uid="{00000000-0005-0000-0000-000003000000}"/>
    <cellStyle name="Normal 3 2" xfId="13" xr:uid="{FC8D24E9-D03F-4B52-A12D-628BA488D5CD}"/>
    <cellStyle name="Normal 4" xfId="4" xr:uid="{E61AF309-2A57-4493-B980-67DAE595A712}"/>
    <cellStyle name="Normal 5" xfId="9" xr:uid="{655650DA-DE21-4941-9413-C1D9E9F059BB}"/>
    <cellStyle name="Normal 6" xfId="10" xr:uid="{648800E9-9A10-4FEA-AA24-064D8D76BFCF}"/>
    <cellStyle name="Normal 7" xfId="18" xr:uid="{CE383B03-72A5-4876-B828-64ED463BDD65}"/>
  </cellStyles>
  <dxfs count="26">
    <dxf>
      <font>
        <color rgb="FF9C0006"/>
      </font>
      <fill>
        <patternFill>
          <bgColor rgb="FFFFC7CE"/>
        </patternFill>
      </fill>
    </dxf>
    <dxf>
      <font>
        <strike val="0"/>
        <outline val="0"/>
        <shadow val="0"/>
        <vertAlign val="baseline"/>
        <sz val="12"/>
        <name val="Calibri"/>
        <family val="2"/>
      </font>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border>
    </dxf>
    <dxf>
      <font>
        <strike val="0"/>
        <outline val="0"/>
        <shadow val="0"/>
        <vertAlign val="baseline"/>
        <sz val="12"/>
        <name val="Calibri"/>
        <family val="2"/>
      </font>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sz val="12"/>
        <name val="Calibri"/>
        <family val="2"/>
      </font>
      <fill>
        <patternFill patternType="solid">
          <fgColor indexed="64"/>
          <bgColor theme="0" tint="-4.9989318521683403E-2"/>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border>
    </dxf>
    <dxf>
      <border diagonalUp="0" diagonalDown="0">
        <left style="medium">
          <color indexed="64"/>
        </left>
        <right style="medium">
          <color indexed="64"/>
        </right>
        <top style="medium">
          <color indexed="64"/>
        </top>
        <bottom style="medium">
          <color indexed="64"/>
        </bottom>
      </border>
    </dxf>
    <dxf>
      <font>
        <strike val="0"/>
        <outline val="0"/>
        <shadow val="0"/>
        <vertAlign val="baseline"/>
        <sz val="12"/>
        <name val="Calibri"/>
        <family val="2"/>
      </font>
      <fill>
        <patternFill patternType="solid">
          <fgColor indexed="64"/>
          <bgColor theme="0" tint="-4.9989318521683403E-2"/>
        </patternFill>
      </fill>
    </dxf>
    <dxf>
      <border outline="0">
        <bottom style="medium">
          <color indexed="64"/>
        </bottom>
      </border>
    </dxf>
    <dxf>
      <font>
        <b/>
        <i val="0"/>
        <strike val="0"/>
        <condense val="0"/>
        <extend val="0"/>
        <outline val="0"/>
        <shadow val="0"/>
        <u val="none"/>
        <vertAlign val="baseline"/>
        <sz val="12"/>
        <color rgb="FFFFFFFF"/>
        <name val="Calibri"/>
        <family val="2"/>
        <scheme val="minor"/>
      </font>
      <fill>
        <patternFill patternType="solid">
          <fgColor indexed="64"/>
          <bgColor rgb="FF156082"/>
        </patternFill>
      </fill>
      <alignment horizontal="center" vertical="center"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left" vertical="top"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style="thin">
          <color theme="0" tint="-4.9989318521683403E-2"/>
        </vertical>
        <horizontal style="thin">
          <color theme="0" tint="-4.9989318521683403E-2"/>
        </horizontal>
      </border>
    </dxf>
    <dxf>
      <font>
        <strike val="0"/>
        <outline val="0"/>
        <shadow val="0"/>
        <u val="none"/>
        <vertAlign val="baseline"/>
        <sz val="10"/>
        <color auto="1"/>
        <name val="Calibri"/>
        <family val="2"/>
        <scheme val="minor"/>
      </font>
      <fill>
        <patternFill patternType="none">
          <fgColor indexed="64"/>
          <bgColor auto="1"/>
        </patternFill>
      </fill>
      <alignment horizontal="left" vertical="top"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style="thin">
          <color theme="0" tint="-4.9989318521683403E-2"/>
        </vertical>
        <horizontal style="thin">
          <color theme="0" tint="-4.9989318521683403E-2"/>
        </horizontal>
      </border>
    </dxf>
    <dxf>
      <font>
        <strike val="0"/>
        <outline val="0"/>
        <shadow val="0"/>
        <u val="none"/>
        <vertAlign val="baseline"/>
        <sz val="10"/>
        <color auto="1"/>
        <name val="Calibri"/>
        <family val="2"/>
        <scheme val="minor"/>
      </font>
      <fill>
        <patternFill patternType="none">
          <fgColor indexed="64"/>
          <bgColor auto="1"/>
        </patternFill>
      </fill>
      <alignment horizontal="left" vertical="top"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style="thin">
          <color theme="0" tint="-4.9989318521683403E-2"/>
        </vertical>
        <horizontal style="thin">
          <color theme="0" tint="-4.9989318521683403E-2"/>
        </horizontal>
      </border>
    </dxf>
    <dxf>
      <font>
        <strike val="0"/>
        <outline val="0"/>
        <shadow val="0"/>
        <u val="none"/>
        <vertAlign val="baseline"/>
        <sz val="10"/>
        <color auto="1"/>
        <name val="Calibri"/>
        <family val="2"/>
        <scheme val="minor"/>
      </font>
      <fill>
        <patternFill patternType="none">
          <fgColor indexed="64"/>
          <bgColor auto="1"/>
        </patternFill>
      </fill>
      <alignment horizontal="left" vertical="top"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style="thin">
          <color theme="0" tint="-4.9989318521683403E-2"/>
        </vertical>
        <horizontal style="thin">
          <color theme="0" tint="-4.9989318521683403E-2"/>
        </horizontal>
      </border>
    </dxf>
    <dxf>
      <font>
        <strike val="0"/>
        <outline val="0"/>
        <shadow val="0"/>
        <u val="none"/>
        <vertAlign val="baseline"/>
        <sz val="10"/>
        <color auto="1"/>
        <name val="Calibri"/>
        <family val="2"/>
        <scheme val="minor"/>
      </font>
      <fill>
        <patternFill patternType="none">
          <fgColor indexed="64"/>
          <bgColor auto="1"/>
        </patternFill>
      </fill>
      <alignment horizontal="left" vertical="top"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style="thin">
          <color theme="0" tint="-4.9989318521683403E-2"/>
        </vertical>
        <horizontal style="thin">
          <color theme="0" tint="-4.9989318521683403E-2"/>
        </horizontal>
      </border>
    </dxf>
    <dxf>
      <font>
        <strike val="0"/>
        <outline val="0"/>
        <shadow val="0"/>
        <u val="none"/>
        <vertAlign val="baseline"/>
        <sz val="10"/>
        <color auto="1"/>
        <name val="Calibri"/>
        <family val="2"/>
        <scheme val="minor"/>
      </font>
      <fill>
        <patternFill patternType="none">
          <fgColor indexed="64"/>
          <bgColor auto="1"/>
        </patternFill>
      </fill>
      <alignment horizontal="left" vertical="top"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style="thin">
          <color theme="0" tint="-4.9989318521683403E-2"/>
        </vertical>
        <horizontal style="thin">
          <color theme="0" tint="-4.9989318521683403E-2"/>
        </horizontal>
      </border>
    </dxf>
    <dxf>
      <font>
        <strike val="0"/>
        <outline val="0"/>
        <shadow val="0"/>
        <u val="none"/>
        <vertAlign val="baseline"/>
        <sz val="10"/>
        <color auto="1"/>
        <name val="Calibri"/>
        <family val="2"/>
        <scheme val="minor"/>
      </font>
      <fill>
        <patternFill patternType="none">
          <fgColor indexed="64"/>
          <bgColor auto="1"/>
        </patternFill>
      </fill>
      <alignment horizontal="left" vertical="top" textRotation="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style="thin">
          <color theme="0" tint="-4.9989318521683403E-2"/>
        </vertical>
        <horizontal style="thin">
          <color theme="0" tint="-4.9989318521683403E-2"/>
        </horizontal>
      </border>
    </dxf>
    <dxf>
      <font>
        <strike val="0"/>
        <outline val="0"/>
        <shadow val="0"/>
        <u val="none"/>
        <vertAlign val="baseline"/>
        <sz val="10"/>
        <color auto="1"/>
        <name val="Calibri"/>
        <family val="2"/>
        <scheme val="minor"/>
      </font>
      <fill>
        <patternFill patternType="none">
          <fgColor indexed="64"/>
          <bgColor auto="1"/>
        </patternFill>
      </fill>
      <alignment horizontal="left" vertical="top" textRotation="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style="thin">
          <color theme="0" tint="-4.9989318521683403E-2"/>
        </vertical>
        <horizontal style="thin">
          <color theme="0" tint="-4.9989318521683403E-2"/>
        </horizontal>
      </border>
    </dxf>
    <dxf>
      <font>
        <strike val="0"/>
        <outline val="0"/>
        <shadow val="0"/>
        <u val="none"/>
        <vertAlign val="baseline"/>
        <sz val="10"/>
        <color auto="1"/>
        <name val="Calibri"/>
        <family val="2"/>
        <scheme val="minor"/>
      </font>
      <fill>
        <patternFill patternType="none">
          <fgColor indexed="64"/>
          <bgColor auto="1"/>
        </patternFill>
      </fill>
      <alignment horizontal="left" vertical="top" textRotation="0"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style="thin">
          <color theme="0" tint="-4.9989318521683403E-2"/>
        </vertical>
        <horizontal style="thin">
          <color theme="0" tint="-4.9989318521683403E-2"/>
        </horizontal>
      </border>
    </dxf>
    <dxf>
      <font>
        <strike val="0"/>
        <outline val="0"/>
        <shadow val="0"/>
        <u val="none"/>
        <vertAlign val="baseline"/>
        <sz val="10"/>
        <color auto="1"/>
        <name val="Calibri"/>
        <family val="2"/>
        <scheme val="minor"/>
      </font>
      <fill>
        <patternFill patternType="none">
          <fgColor indexed="64"/>
          <bgColor auto="1"/>
        </patternFill>
      </fill>
      <alignment horizontal="left" vertical="top"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style="thin">
          <color theme="0" tint="-4.9989318521683403E-2"/>
        </vertical>
        <horizontal style="thin">
          <color theme="0" tint="-4.9989318521683403E-2"/>
        </horizontal>
      </border>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left" vertical="top"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style="thin">
          <color theme="0" tint="-4.9989318521683403E-2"/>
        </vertical>
        <horizontal style="thin">
          <color theme="0" tint="-4.9989318521683403E-2"/>
        </horizontal>
      </border>
    </dxf>
    <dxf>
      <font>
        <strike val="0"/>
        <outline val="0"/>
        <shadow val="0"/>
        <u val="none"/>
        <vertAlign val="baseline"/>
        <sz val="10"/>
        <color auto="1"/>
        <name val="Calibri"/>
        <family val="2"/>
        <scheme val="minor"/>
      </font>
      <fill>
        <patternFill patternType="none">
          <fgColor indexed="64"/>
          <bgColor auto="1"/>
        </patternFill>
      </fill>
      <alignment horizontal="left" vertical="top"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style="thin">
          <color theme="0" tint="-4.9989318521683403E-2"/>
        </vertical>
        <horizontal style="thin">
          <color theme="0" tint="-4.9989318521683403E-2"/>
        </horizontal>
      </border>
    </dxf>
    <dxf>
      <font>
        <strike val="0"/>
        <outline val="0"/>
        <shadow val="0"/>
        <u val="none"/>
        <vertAlign val="baseline"/>
        <sz val="10"/>
        <color auto="1"/>
        <name val="Calibri"/>
        <family val="2"/>
        <scheme val="minor"/>
      </font>
      <fill>
        <patternFill patternType="none">
          <fgColor indexed="64"/>
          <bgColor auto="1"/>
        </patternFill>
      </fill>
      <alignment horizontal="left" vertical="top"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style="thin">
          <color theme="0" tint="-4.9989318521683403E-2"/>
        </vertical>
        <horizontal style="thin">
          <color theme="0" tint="-4.9989318521683403E-2"/>
        </horizontal>
      </border>
    </dxf>
    <dxf>
      <font>
        <strike val="0"/>
        <outline val="0"/>
        <shadow val="0"/>
        <u val="none"/>
        <vertAlign val="baseline"/>
        <sz val="10"/>
        <color auto="1"/>
        <name val="Calibri"/>
        <family val="2"/>
        <scheme val="minor"/>
      </font>
      <fill>
        <patternFill patternType="none">
          <fgColor indexed="64"/>
          <bgColor auto="1"/>
        </patternFill>
      </fill>
      <alignment horizontal="left" vertical="top"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style="thin">
          <color theme="0" tint="-4.9989318521683403E-2"/>
        </vertical>
        <horizontal style="thin">
          <color theme="0" tint="-4.9989318521683403E-2"/>
        </horizontal>
      </border>
    </dxf>
    <dxf>
      <font>
        <strike val="0"/>
        <outline val="0"/>
        <shadow val="0"/>
        <u val="none"/>
        <vertAlign val="baseline"/>
        <sz val="10"/>
        <color auto="1"/>
        <name val="Calibri"/>
        <family val="2"/>
        <scheme val="minor"/>
      </font>
      <fill>
        <patternFill patternType="none">
          <fgColor indexed="64"/>
          <bgColor auto="1"/>
        </patternFill>
      </fill>
      <alignment horizontal="left" vertical="top"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vertical style="thin">
          <color theme="0" tint="-4.9989318521683403E-2"/>
        </vertical>
        <horizontal style="thin">
          <color theme="0" tint="-4.9989318521683403E-2"/>
        </horizontal>
      </border>
    </dxf>
    <dxf>
      <font>
        <strike val="0"/>
        <outline val="0"/>
        <shadow val="0"/>
        <u val="none"/>
        <vertAlign val="baseline"/>
        <sz val="10"/>
        <color auto="1"/>
        <name val="Calibri"/>
        <family val="2"/>
        <scheme val="minor"/>
      </font>
      <fill>
        <patternFill patternType="none">
          <fgColor indexed="64"/>
          <bgColor auto="1"/>
        </patternFill>
      </fill>
      <alignment horizontal="left" vertical="top" textRotation="0" indent="0" justifyLastLine="0" shrinkToFit="0" readingOrder="0"/>
    </dxf>
    <dxf>
      <border>
        <bottom style="thin">
          <color rgb="FF000000"/>
        </bottom>
      </border>
    </dxf>
    <dxf>
      <font>
        <b/>
        <i val="0"/>
        <strike val="0"/>
        <condense val="0"/>
        <extend val="0"/>
        <outline val="0"/>
        <shadow val="0"/>
        <u val="none"/>
        <vertAlign val="baseline"/>
        <sz val="12"/>
        <color theme="0"/>
        <name val="Calibri"/>
        <family val="2"/>
        <scheme val="minor"/>
      </font>
      <fill>
        <patternFill patternType="solid">
          <fgColor indexed="64"/>
          <bgColor rgb="FF0070C0"/>
        </patternFill>
      </fill>
      <alignment horizontal="left" vertical="center" textRotation="0" wrapText="1" indent="0" justifyLastLine="0" shrinkToFit="0" readingOrder="0"/>
      <border diagonalUp="0" diagonalDown="0">
        <left style="thin">
          <color rgb="FF000000"/>
        </left>
        <right style="thin">
          <color rgb="FF000000"/>
        </right>
        <top/>
        <bottom/>
        <vertical style="thin">
          <color rgb="FF000000"/>
        </vertical>
        <horizontal style="thin">
          <color rgb="FF000000"/>
        </horizontal>
      </border>
    </dxf>
  </dxfs>
  <tableStyles count="1" defaultTableStyle="TableStyleMedium9" defaultPivotStyle="PivotStyleLight16">
    <tableStyle name="Table Style 1" pivot="0" count="0" xr9:uid="{04BBB269-3248-42C2-85ED-058FBE26E45F}"/>
  </tableStyles>
  <colors>
    <mruColors>
      <color rgb="FF156082"/>
      <color rgb="FF004E63"/>
      <color rgb="FF85CBEB"/>
      <color rgb="FF28A4DC"/>
      <color rgb="FFD9C7D1"/>
      <color rgb="FFF5ABEC"/>
      <color rgb="FF1E88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6</xdr:row>
      <xdr:rowOff>71437</xdr:rowOff>
    </xdr:from>
    <xdr:to>
      <xdr:col>23</xdr:col>
      <xdr:colOff>200025</xdr:colOff>
      <xdr:row>78</xdr:row>
      <xdr:rowOff>88558</xdr:rowOff>
    </xdr:to>
    <xdr:pic>
      <xdr:nvPicPr>
        <xdr:cNvPr id="3" name="Picture 1">
          <a:extLst>
            <a:ext uri="{FF2B5EF4-FFF2-40B4-BE49-F238E27FC236}">
              <a16:creationId xmlns:a16="http://schemas.microsoft.com/office/drawing/2014/main" id="{2DF1A2C9-52EC-419E-8380-198D407595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1476375"/>
          <a:ext cx="18059400" cy="13727564"/>
        </a:xfrm>
        <a:prstGeom prst="rect">
          <a:avLst/>
        </a:prstGeom>
      </xdr:spPr>
    </xdr:pic>
    <xdr:clientData/>
  </xdr:twoCellAnchor>
  <xdr:twoCellAnchor editAs="oneCell">
    <xdr:from>
      <xdr:col>1</xdr:col>
      <xdr:colOff>68262</xdr:colOff>
      <xdr:row>4</xdr:row>
      <xdr:rowOff>500063</xdr:rowOff>
    </xdr:from>
    <xdr:to>
      <xdr:col>4</xdr:col>
      <xdr:colOff>545232</xdr:colOff>
      <xdr:row>4</xdr:row>
      <xdr:rowOff>827245</xdr:rowOff>
    </xdr:to>
    <xdr:pic>
      <xdr:nvPicPr>
        <xdr:cNvPr id="5" name="Picture 2">
          <a:extLst>
            <a:ext uri="{FF2B5EF4-FFF2-40B4-BE49-F238E27FC236}">
              <a16:creationId xmlns:a16="http://schemas.microsoft.com/office/drawing/2014/main" id="{AB777947-BAAF-4189-BA56-0AA8F0C9B847}"/>
            </a:ext>
            <a:ext uri="{147F2762-F138-4A5C-976F-8EAC2B608ADB}">
              <a16:predDERef xmlns:a16="http://schemas.microsoft.com/office/drawing/2014/main" pred="{2DF1A2C9-52EC-419E-8380-198D4075958F}"/>
            </a:ext>
          </a:extLst>
        </xdr:cNvPr>
        <xdr:cNvPicPr>
          <a:picLocks noChangeAspect="1"/>
        </xdr:cNvPicPr>
      </xdr:nvPicPr>
      <xdr:blipFill>
        <a:blip xmlns:r="http://schemas.openxmlformats.org/officeDocument/2006/relationships" r:embed="rId2"/>
        <a:stretch>
          <a:fillRect/>
        </a:stretch>
      </xdr:blipFill>
      <xdr:spPr>
        <a:xfrm>
          <a:off x="1092200" y="3321844"/>
          <a:ext cx="2402607" cy="324007"/>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Bianca P Morson" id="{04146EDA-EF26-4872-BD93-16205651B0FF}" userId="S::BNPICCIONE@MITRE.ORG::d3b6d2eb-37f9-454f-9d01-83d39ecad36b"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1A77F5A-79D1-4452-ABC7-5AC95D1B411F}" name="Table2" displayName="Table2" ref="A2:O474" totalsRowShown="0" headerRowDxfId="25" dataDxfId="23" headerRowBorderDxfId="24">
  <autoFilter ref="A2:O474" xr:uid="{71A77F5A-79D1-4452-ABC7-5AC95D1B411F}"/>
  <sortState xmlns:xlrd2="http://schemas.microsoft.com/office/spreadsheetml/2017/richdata2" ref="A3:O474">
    <sortCondition ref="B2:B474"/>
  </sortState>
  <tableColumns count="15">
    <tableColumn id="17" xr3:uid="{86B0820F-D5B3-43CF-9B11-04683FCAEB4B}" name="ID" dataDxfId="22"/>
    <tableColumn id="1" xr3:uid="{227404B0-E53C-46DB-A535-DA6379B5C614}" name="Label" dataDxfId="21"/>
    <tableColumn id="2" xr3:uid="{0750B94C-871B-488A-B7E0-AD4E7B2A35B6}" name="Definition" dataDxfId="20"/>
    <tableColumn id="16" xr3:uid="{790B359A-3DDB-446D-BE06-4EB3FAC08A4E}" name="Definition Source" dataDxfId="19"/>
    <tableColumn id="18" xr3:uid="{A890FBC8-82E8-4824-A45F-EE916A18DA81}" name="CDM Entity" dataDxfId="18"/>
    <tableColumn id="6" xr3:uid="{4A664F25-3F31-4A7D-9F0A-8E2C24B214CE}" name="Data Type" dataDxfId="17"/>
    <tableColumn id="7" xr3:uid="{66C44DA5-FE91-45AE-9506-8F23B1CCA075}" name="Format" dataDxfId="16"/>
    <tableColumn id="8" xr3:uid="{94239F57-1831-453A-87B0-E36CE1382BF4}" name="Min Length" dataDxfId="15"/>
    <tableColumn id="9" xr3:uid="{92EFB4A5-B829-482A-B851-EAEB8640A890}" name="Max Length" dataDxfId="14"/>
    <tableColumn id="10" xr3:uid="{ADDC4578-E571-4550-949F-A0957CD58A43}" name="Domain Values" dataDxfId="13"/>
    <tableColumn id="11" xr3:uid="{0C5205D0-7115-4109-8E39-1B30EEE55F7C}" name="Domain Value Definitions" dataDxfId="12"/>
    <tableColumn id="3" xr3:uid="{8890EF3A-7A61-436A-92BA-5F8229DB28D0}" name="Grants Management Activity Reference(s)" dataDxfId="11"/>
    <tableColumn id="5" xr3:uid="{6F512147-8C81-4160-A9D8-427FE0ED7611}" name="Data Group(s)" dataDxfId="10"/>
    <tableColumn id="12" xr3:uid="{F1A58EAD-121F-4C6D-B998-235700DD308E}" name="Related Data Element(s) in Other Systems or Standards" dataDxfId="9"/>
    <tableColumn id="4" xr3:uid="{47120A74-E465-42EE-A9AE-1457FF37C81D}" name="Reference(s)" dataDxfId="8"/>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5F437CF-0E9B-489E-AF34-56F9FFAA5022}" name="Table32" displayName="Table32" ref="A3:C16" totalsRowShown="0" headerRowDxfId="7" dataDxfId="5" headerRowBorderDxfId="6" tableBorderDxfId="4">
  <autoFilter ref="A3:C16" xr:uid="{D5F437CF-0E9B-489E-AF34-56F9FFAA5022}"/>
  <tableColumns count="3">
    <tableColumn id="1" xr3:uid="{37A43F34-2BB8-432F-A6FB-BCAF2E3F7DD4}" name="Reference ID" dataDxfId="3"/>
    <tableColumn id="2" xr3:uid="{9423A12D-0F0D-42D0-923B-774F7AADF9D6}" name="Reference Name" dataDxfId="2"/>
    <tableColumn id="3" xr3:uid="{FDE7BECB-FFB1-4C69-AEFD-9C54952747B3}" name="Link" dataDxfId="1"/>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1" dT="2025-01-17T01:58:11.38" personId="{04146EDA-EF26-4872-BD93-16205651B0FF}" id="{E407BF81-7C68-4A21-8A7A-2927DCA73B07}">
    <text>Remove tab when delivering AL Tranche</text>
  </threadedComment>
  <threadedComment ref="A6" dT="2024-12-31T16:57:32.52" personId="{04146EDA-EF26-4872-BD93-16205651B0FF}" id="{CF6FCFC4-B1D3-47B3-B02C-6334BB1120B6}">
    <text>Is labor cost part of capital cost?  Capital costs are typically whether we expect someone to buy something as part of an application (e.g., environmental testing services); so for an agency, if application requires state review, then dollars need to be added to capital and other non-labor costs</text>
  </threadedComment>
  <threadedComment ref="D6" dT="2024-12-30T17:36:04.29" personId="{04146EDA-EF26-4872-BD93-16205651B0FF}" id="{FF8BF860-DA05-419A-8F63-BD898533E455}">
    <text>Given the whole OIRA common vs. standard form operating models, not sure identifying the burden amounts would be in scope for this effort</text>
  </threadedComment>
  <threadedComment ref="H9" dT="2024-11-06T16:19:34.73" personId="{04146EDA-EF26-4872-BD93-16205651B0FF}" id="{636D6AEC-4A15-4C32-B5AB-668B69BF398C}">
    <text>What will be important to call out for OIRA the burden associated with different sets of information
- low burden for demographic
- low burden for items with drop down values
- high burden for free text fields that required reference to other materials
Have a separate column for Burden Level and Burden Rationale</text>
  </threadedComment>
  <threadedComment ref="H9" dT="2024-12-03T16:43:35.47" personId="{04146EDA-EF26-4872-BD93-16205651B0FF}" id="{A1197FE9-2E87-40F6-A255-FAA504F7BA6A}" parentId="{636D6AEC-4A15-4C32-B5AB-668B69BF398C}">
    <text>Include “DERIVED or DATA SOURCE” or some other key word when information is pulled from an existing data source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8" Type="http://schemas.openxmlformats.org/officeDocument/2006/relationships/hyperlink" Target="https://sam.gov/data-services/Documentation/Federal%20Hierarchy?privacy=Public" TargetMode="External"/><Relationship Id="rId13" Type="http://schemas.openxmlformats.org/officeDocument/2006/relationships/table" Target="../tables/table2.xml"/><Relationship Id="rId3" Type="http://schemas.openxmlformats.org/officeDocument/2006/relationships/hyperlink" Target="https://fiscal.treasury.gov/data-transparency/GSDM-current.html" TargetMode="External"/><Relationship Id="rId7" Type="http://schemas.openxmlformats.org/officeDocument/2006/relationships/hyperlink" Target="https://sam.gov/data-services/Data%20Dictionary/Entity%20Information?privacy=Public" TargetMode="External"/><Relationship Id="rId12" Type="http://schemas.openxmlformats.org/officeDocument/2006/relationships/hyperlink" Target="https://www.fiscal.treasury.gov/sam/" TargetMode="External"/><Relationship Id="rId2" Type="http://schemas.openxmlformats.org/officeDocument/2006/relationships/hyperlink" Target="https://www.ecfr.gov/current/title-2/subtitle-A/chapter-II/part-200" TargetMode="External"/><Relationship Id="rId1" Type="http://schemas.openxmlformats.org/officeDocument/2006/relationships/hyperlink" Target="https://pe.usps.com/text/pub28/welcome.htm" TargetMode="External"/><Relationship Id="rId6" Type="http://schemas.openxmlformats.org/officeDocument/2006/relationships/hyperlink" Target="https://www.whitehouse.gov/wp-content/uploads/2018/06/a11.pdf" TargetMode="External"/><Relationship Id="rId11" Type="http://schemas.openxmlformats.org/officeDocument/2006/relationships/hyperlink" Target="https://community.max.gov/x/cYW9V" TargetMode="External"/><Relationship Id="rId5" Type="http://schemas.openxmlformats.org/officeDocument/2006/relationships/hyperlink" Target="https://fpi.omb.gov/" TargetMode="External"/><Relationship Id="rId10" Type="http://schemas.openxmlformats.org/officeDocument/2006/relationships/hyperlink" Target="https://www.census.gov/geographies/reference-files/time-series/demo/metro-micro/delineation-files.html" TargetMode="External"/><Relationship Id="rId4" Type="http://schemas.openxmlformats.org/officeDocument/2006/relationships/hyperlink" Target="https://uscode.house.gov/view.xhtml?path=/prelim@title31/subtitle5/chapter61&amp;edition=prelim" TargetMode="External"/><Relationship Id="rId9" Type="http://schemas.openxmlformats.org/officeDocument/2006/relationships/hyperlink" Target="https://apply07.grants.gov/help/html/help/index.ht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3B4A2-F01B-4F4C-9608-C8FD02B6CC66}">
  <sheetPr codeName="Sheet1">
    <tabColor theme="0" tint="-0.249977111117893"/>
  </sheetPr>
  <dimension ref="A1:C136"/>
  <sheetViews>
    <sheetView showGridLines="0" zoomScaleNormal="100" workbookViewId="0">
      <selection activeCell="A5" sqref="A5:B5"/>
    </sheetView>
  </sheetViews>
  <sheetFormatPr defaultColWidth="9.42578125" defaultRowHeight="65.099999999999994" customHeight="1" x14ac:dyDescent="0.25"/>
  <cols>
    <col min="1" max="1" width="32.5703125" style="226" customWidth="1"/>
    <col min="2" max="2" width="112.5703125" style="227" customWidth="1"/>
    <col min="3" max="3" width="29" style="223" customWidth="1"/>
    <col min="4" max="16384" width="9.42578125" style="222"/>
  </cols>
  <sheetData>
    <row r="1" spans="1:2" ht="24" customHeight="1" x14ac:dyDescent="0.25">
      <c r="A1" s="635" t="s">
        <v>0</v>
      </c>
      <c r="B1" s="635"/>
    </row>
    <row r="2" spans="1:2" ht="27" customHeight="1" x14ac:dyDescent="0.25">
      <c r="A2" s="1202" t="s">
        <v>4709</v>
      </c>
      <c r="B2" s="636"/>
    </row>
    <row r="3" spans="1:2" ht="12.75" customHeight="1" x14ac:dyDescent="0.25">
      <c r="A3" s="61"/>
      <c r="B3" s="27" t="s">
        <v>1</v>
      </c>
    </row>
    <row r="4" spans="1:2" ht="20.25" customHeight="1" x14ac:dyDescent="0.25">
      <c r="A4" s="637" t="s">
        <v>2</v>
      </c>
      <c r="B4" s="638"/>
    </row>
    <row r="5" spans="1:2" ht="156" customHeight="1" x14ac:dyDescent="0.25">
      <c r="A5" s="639" t="s">
        <v>3</v>
      </c>
      <c r="B5" s="632"/>
    </row>
    <row r="6" spans="1:2" ht="49.5" customHeight="1" x14ac:dyDescent="0.25">
      <c r="A6" s="631" t="s">
        <v>4</v>
      </c>
      <c r="B6" s="632"/>
    </row>
    <row r="7" spans="1:2" ht="34.5" customHeight="1" x14ac:dyDescent="0.25">
      <c r="A7" s="631" t="s">
        <v>5</v>
      </c>
      <c r="B7" s="632"/>
    </row>
    <row r="8" spans="1:2" ht="48.75" customHeight="1" x14ac:dyDescent="0.25">
      <c r="A8" s="631" t="s">
        <v>6</v>
      </c>
      <c r="B8" s="632"/>
    </row>
    <row r="9" spans="1:2" ht="65.099999999999994" customHeight="1" x14ac:dyDescent="0.25">
      <c r="A9" s="631" t="s">
        <v>7</v>
      </c>
      <c r="B9" s="632"/>
    </row>
    <row r="10" spans="1:2" ht="36.75" customHeight="1" x14ac:dyDescent="0.25">
      <c r="A10" s="633" t="s">
        <v>8</v>
      </c>
      <c r="B10" s="634"/>
    </row>
    <row r="11" spans="1:2" ht="66" customHeight="1" x14ac:dyDescent="0.25">
      <c r="A11" s="631" t="s">
        <v>9</v>
      </c>
      <c r="B11" s="632"/>
    </row>
    <row r="12" spans="1:2" ht="30.75" customHeight="1" x14ac:dyDescent="0.25">
      <c r="A12" s="625" t="s">
        <v>10</v>
      </c>
      <c r="B12" s="626"/>
    </row>
    <row r="13" spans="1:2" s="224" customFormat="1" ht="14.25" customHeight="1" x14ac:dyDescent="0.25">
      <c r="A13" s="185"/>
      <c r="B13" s="62" t="s">
        <v>1</v>
      </c>
    </row>
    <row r="14" spans="1:2" ht="15" customHeight="1" x14ac:dyDescent="0.25">
      <c r="A14" s="627" t="s">
        <v>11</v>
      </c>
      <c r="B14" s="627"/>
    </row>
    <row r="15" spans="1:2" s="224" customFormat="1" ht="27" customHeight="1" x14ac:dyDescent="0.25">
      <c r="A15" s="628" t="s">
        <v>12</v>
      </c>
      <c r="B15" s="628"/>
    </row>
    <row r="16" spans="1:2" ht="45" customHeight="1" x14ac:dyDescent="0.25">
      <c r="A16" s="254" t="s">
        <v>13</v>
      </c>
      <c r="B16" s="255" t="s">
        <v>14</v>
      </c>
    </row>
    <row r="17" spans="1:2" ht="15.75" x14ac:dyDescent="0.25">
      <c r="A17" s="256" t="s">
        <v>15</v>
      </c>
      <c r="B17" s="257" t="s">
        <v>16</v>
      </c>
    </row>
    <row r="18" spans="1:2" ht="54.75" customHeight="1" x14ac:dyDescent="0.25">
      <c r="A18" s="256" t="s">
        <v>17</v>
      </c>
      <c r="B18" s="257" t="s">
        <v>18</v>
      </c>
    </row>
    <row r="19" spans="1:2" ht="31.5" x14ac:dyDescent="0.25">
      <c r="A19" s="258" t="s">
        <v>19</v>
      </c>
      <c r="B19" s="259" t="s">
        <v>20</v>
      </c>
    </row>
    <row r="20" spans="1:2" ht="31.5" x14ac:dyDescent="0.25">
      <c r="A20" s="258" t="s">
        <v>21</v>
      </c>
      <c r="B20" s="259" t="s">
        <v>22</v>
      </c>
    </row>
    <row r="21" spans="1:2" ht="31.5" x14ac:dyDescent="0.25">
      <c r="A21" s="258" t="s">
        <v>23</v>
      </c>
      <c r="B21" s="259" t="s">
        <v>24</v>
      </c>
    </row>
    <row r="22" spans="1:2" ht="31.5" x14ac:dyDescent="0.25">
      <c r="A22" s="260" t="s">
        <v>25</v>
      </c>
      <c r="B22" s="261" t="s">
        <v>26</v>
      </c>
    </row>
    <row r="23" spans="1:2" ht="31.5" x14ac:dyDescent="0.25">
      <c r="A23" s="260" t="s">
        <v>27</v>
      </c>
      <c r="B23" s="261" t="s">
        <v>28</v>
      </c>
    </row>
    <row r="24" spans="1:2" ht="31.5" x14ac:dyDescent="0.25">
      <c r="A24" s="260" t="s">
        <v>29</v>
      </c>
      <c r="B24" s="261" t="s">
        <v>30</v>
      </c>
    </row>
    <row r="25" spans="1:2" ht="15.75" x14ac:dyDescent="0.25">
      <c r="A25" s="262" t="s">
        <v>31</v>
      </c>
      <c r="B25" s="263" t="s">
        <v>32</v>
      </c>
    </row>
    <row r="26" spans="1:2" ht="15.75" x14ac:dyDescent="0.25">
      <c r="A26" s="262" t="s">
        <v>33</v>
      </c>
      <c r="B26" s="263" t="s">
        <v>34</v>
      </c>
    </row>
    <row r="27" spans="1:2" ht="15.75" x14ac:dyDescent="0.25">
      <c r="A27" s="262" t="s">
        <v>35</v>
      </c>
      <c r="B27" s="263" t="s">
        <v>36</v>
      </c>
    </row>
    <row r="28" spans="1:2" ht="31.5" x14ac:dyDescent="0.25">
      <c r="A28" s="262" t="s">
        <v>37</v>
      </c>
      <c r="B28" s="263" t="s">
        <v>38</v>
      </c>
    </row>
    <row r="29" spans="1:2" ht="31.5" x14ac:dyDescent="0.25">
      <c r="A29" s="262" t="s">
        <v>39</v>
      </c>
      <c r="B29" s="263" t="s">
        <v>40</v>
      </c>
    </row>
    <row r="30" spans="1:2" ht="31.5" x14ac:dyDescent="0.25">
      <c r="A30" s="262" t="s">
        <v>41</v>
      </c>
      <c r="B30" s="263" t="s">
        <v>42</v>
      </c>
    </row>
    <row r="31" spans="1:2" ht="45" customHeight="1" x14ac:dyDescent="0.25">
      <c r="A31" s="258" t="s">
        <v>43</v>
      </c>
      <c r="B31" s="259" t="s">
        <v>44</v>
      </c>
    </row>
    <row r="32" spans="1:2" ht="54" customHeight="1" x14ac:dyDescent="0.25">
      <c r="A32" s="629" t="s">
        <v>45</v>
      </c>
      <c r="B32" s="629"/>
    </row>
    <row r="33" spans="1:2" ht="28.5" customHeight="1" x14ac:dyDescent="0.25">
      <c r="A33" s="630" t="s">
        <v>46</v>
      </c>
      <c r="B33" s="630"/>
    </row>
    <row r="34" spans="1:2" s="225" customFormat="1" ht="24.75" customHeight="1" x14ac:dyDescent="0.25">
      <c r="A34" s="264" t="s">
        <v>47</v>
      </c>
      <c r="B34" s="265" t="s">
        <v>48</v>
      </c>
    </row>
    <row r="35" spans="1:2" ht="30" x14ac:dyDescent="0.25">
      <c r="A35" s="266">
        <v>45449</v>
      </c>
      <c r="B35" s="267" t="s">
        <v>49</v>
      </c>
    </row>
    <row r="36" spans="1:2" ht="142.5" customHeight="1" x14ac:dyDescent="0.25">
      <c r="A36" s="268">
        <v>45852</v>
      </c>
      <c r="B36" s="267" t="s">
        <v>50</v>
      </c>
    </row>
    <row r="37" spans="1:2" ht="185.25" customHeight="1" x14ac:dyDescent="0.25">
      <c r="A37" s="303">
        <v>45896</v>
      </c>
      <c r="B37" s="304" t="s">
        <v>51</v>
      </c>
    </row>
    <row r="38" spans="1:2" ht="290.25" customHeight="1" x14ac:dyDescent="0.25">
      <c r="A38" s="1203" t="s">
        <v>4710</v>
      </c>
      <c r="B38" s="532" t="s">
        <v>4683</v>
      </c>
    </row>
    <row r="39" spans="1:2" ht="76.5" customHeight="1" x14ac:dyDescent="0.25">
      <c r="A39" s="1204">
        <v>46190</v>
      </c>
      <c r="B39" s="533" t="s">
        <v>4145</v>
      </c>
    </row>
    <row r="40" spans="1:2" ht="65.099999999999994" customHeight="1" x14ac:dyDescent="0.25">
      <c r="A40" s="185" t="s">
        <v>1</v>
      </c>
      <c r="B40" s="269" t="s">
        <v>1</v>
      </c>
    </row>
    <row r="41" spans="1:2" ht="25.5" customHeight="1" x14ac:dyDescent="0.25">
      <c r="A41" s="622" t="s">
        <v>53</v>
      </c>
      <c r="B41" s="623"/>
    </row>
    <row r="42" spans="1:2" ht="105" x14ac:dyDescent="0.25">
      <c r="A42" s="382" t="s">
        <v>54</v>
      </c>
      <c r="B42" s="383" t="s">
        <v>55</v>
      </c>
    </row>
    <row r="43" spans="1:2" ht="45" x14ac:dyDescent="0.25">
      <c r="A43" s="382" t="s">
        <v>56</v>
      </c>
      <c r="B43" s="385" t="s">
        <v>57</v>
      </c>
    </row>
    <row r="44" spans="1:2" ht="30" x14ac:dyDescent="0.25">
      <c r="A44" s="384" t="s">
        <v>58</v>
      </c>
      <c r="B44" s="383" t="s">
        <v>59</v>
      </c>
    </row>
    <row r="45" spans="1:2" ht="65.099999999999994" customHeight="1" x14ac:dyDescent="0.25">
      <c r="A45" s="384" t="s">
        <v>60</v>
      </c>
      <c r="B45" s="385" t="s">
        <v>61</v>
      </c>
    </row>
    <row r="46" spans="1:2" ht="30" x14ac:dyDescent="0.25">
      <c r="A46" s="384" t="s">
        <v>62</v>
      </c>
      <c r="B46" s="385" t="s">
        <v>63</v>
      </c>
    </row>
    <row r="47" spans="1:2" ht="275.25" customHeight="1" x14ac:dyDescent="0.25">
      <c r="A47" s="384" t="s">
        <v>64</v>
      </c>
      <c r="B47" s="385" t="s">
        <v>4146</v>
      </c>
    </row>
    <row r="48" spans="1:2" ht="45" x14ac:dyDescent="0.25">
      <c r="A48" s="382" t="s">
        <v>65</v>
      </c>
      <c r="B48" s="383" t="s">
        <v>66</v>
      </c>
    </row>
    <row r="49" spans="1:2" ht="90" x14ac:dyDescent="0.25">
      <c r="A49" s="382" t="s">
        <v>67</v>
      </c>
      <c r="B49" s="385" t="s">
        <v>68</v>
      </c>
    </row>
    <row r="50" spans="1:2" ht="60" x14ac:dyDescent="0.25">
      <c r="A50" s="386" t="s">
        <v>69</v>
      </c>
      <c r="B50" s="387" t="s">
        <v>70</v>
      </c>
    </row>
    <row r="51" spans="1:2" ht="60" x14ac:dyDescent="0.25">
      <c r="A51" s="388" t="s">
        <v>71</v>
      </c>
      <c r="B51" s="389" t="s">
        <v>72</v>
      </c>
    </row>
    <row r="52" spans="1:2" ht="45" x14ac:dyDescent="0.25">
      <c r="A52" s="390" t="s">
        <v>73</v>
      </c>
      <c r="B52" s="391" t="s">
        <v>74</v>
      </c>
    </row>
    <row r="53" spans="1:2" ht="45" x14ac:dyDescent="0.25">
      <c r="A53" s="392" t="s">
        <v>75</v>
      </c>
      <c r="B53" s="393" t="s">
        <v>76</v>
      </c>
    </row>
    <row r="54" spans="1:2" ht="65.099999999999994" customHeight="1" x14ac:dyDescent="0.25">
      <c r="A54" s="297" t="s">
        <v>1</v>
      </c>
      <c r="B54" s="297"/>
    </row>
    <row r="55" spans="1:2" ht="65.099999999999994" customHeight="1" x14ac:dyDescent="0.25">
      <c r="A55" s="185" t="s">
        <v>1</v>
      </c>
      <c r="B55" s="49" t="s">
        <v>1</v>
      </c>
    </row>
    <row r="56" spans="1:2" ht="65.099999999999994" customHeight="1" x14ac:dyDescent="0.25">
      <c r="A56" s="185" t="s">
        <v>1</v>
      </c>
      <c r="B56" s="49" t="s">
        <v>1</v>
      </c>
    </row>
    <row r="57" spans="1:2" ht="65.099999999999994" customHeight="1" x14ac:dyDescent="0.25">
      <c r="A57" s="185" t="s">
        <v>1</v>
      </c>
      <c r="B57" s="49" t="s">
        <v>1</v>
      </c>
    </row>
    <row r="58" spans="1:2" ht="65.099999999999994" customHeight="1" x14ac:dyDescent="0.25">
      <c r="A58" s="185" t="s">
        <v>1</v>
      </c>
      <c r="B58" s="49" t="s">
        <v>1</v>
      </c>
    </row>
    <row r="59" spans="1:2" ht="65.099999999999994" customHeight="1" x14ac:dyDescent="0.25">
      <c r="A59" s="185" t="s">
        <v>1</v>
      </c>
      <c r="B59" s="49" t="s">
        <v>1</v>
      </c>
    </row>
    <row r="60" spans="1:2" ht="65.099999999999994" customHeight="1" x14ac:dyDescent="0.25">
      <c r="A60" s="185" t="s">
        <v>1</v>
      </c>
      <c r="B60" s="49" t="s">
        <v>1</v>
      </c>
    </row>
    <row r="61" spans="1:2" ht="65.099999999999994" customHeight="1" x14ac:dyDescent="0.25">
      <c r="A61" s="185" t="s">
        <v>1</v>
      </c>
      <c r="B61" s="49" t="s">
        <v>1</v>
      </c>
    </row>
    <row r="62" spans="1:2" ht="65.099999999999994" customHeight="1" x14ac:dyDescent="0.25">
      <c r="A62" s="185" t="s">
        <v>1</v>
      </c>
      <c r="B62" s="49" t="s">
        <v>1</v>
      </c>
    </row>
    <row r="63" spans="1:2" ht="65.099999999999994" customHeight="1" x14ac:dyDescent="0.25">
      <c r="A63" s="185" t="s">
        <v>1</v>
      </c>
      <c r="B63" s="49" t="s">
        <v>1</v>
      </c>
    </row>
    <row r="64" spans="1:2" ht="65.099999999999994" customHeight="1" x14ac:dyDescent="0.25">
      <c r="A64" s="185" t="s">
        <v>1</v>
      </c>
      <c r="B64" s="49" t="s">
        <v>1</v>
      </c>
    </row>
    <row r="65" spans="1:2" ht="65.099999999999994" customHeight="1" x14ac:dyDescent="0.25">
      <c r="A65" s="185" t="s">
        <v>1</v>
      </c>
      <c r="B65" s="49" t="s">
        <v>1</v>
      </c>
    </row>
    <row r="66" spans="1:2" ht="65.099999999999994" customHeight="1" x14ac:dyDescent="0.25">
      <c r="A66" s="185" t="s">
        <v>1</v>
      </c>
      <c r="B66" s="49" t="s">
        <v>1</v>
      </c>
    </row>
    <row r="67" spans="1:2" ht="89.1" customHeight="1" x14ac:dyDescent="0.25">
      <c r="A67" s="185" t="s">
        <v>1</v>
      </c>
      <c r="B67" s="49" t="s">
        <v>1</v>
      </c>
    </row>
    <row r="68" spans="1:2" ht="65.099999999999994" customHeight="1" x14ac:dyDescent="0.25">
      <c r="A68" s="185" t="s">
        <v>1</v>
      </c>
      <c r="B68" s="49" t="s">
        <v>1</v>
      </c>
    </row>
    <row r="69" spans="1:2" ht="65.099999999999994" customHeight="1" x14ac:dyDescent="0.25">
      <c r="A69" s="185" t="s">
        <v>1</v>
      </c>
      <c r="B69" s="49" t="s">
        <v>1</v>
      </c>
    </row>
    <row r="70" spans="1:2" ht="65.099999999999994" customHeight="1" x14ac:dyDescent="0.25">
      <c r="A70" s="185" t="s">
        <v>1</v>
      </c>
      <c r="B70" s="49" t="s">
        <v>1</v>
      </c>
    </row>
    <row r="71" spans="1:2" ht="65.099999999999994" customHeight="1" x14ac:dyDescent="0.25">
      <c r="A71" s="185" t="s">
        <v>1</v>
      </c>
      <c r="B71" s="49" t="s">
        <v>1</v>
      </c>
    </row>
    <row r="72" spans="1:2" ht="65.099999999999994" customHeight="1" x14ac:dyDescent="0.25">
      <c r="A72" s="185" t="s">
        <v>1</v>
      </c>
      <c r="B72" s="49" t="s">
        <v>1</v>
      </c>
    </row>
    <row r="73" spans="1:2" ht="65.099999999999994" customHeight="1" x14ac:dyDescent="0.25">
      <c r="A73" s="185" t="s">
        <v>1</v>
      </c>
      <c r="B73" s="49" t="s">
        <v>1</v>
      </c>
    </row>
    <row r="74" spans="1:2" ht="65.099999999999994" customHeight="1" x14ac:dyDescent="0.25">
      <c r="A74" s="185" t="s">
        <v>1</v>
      </c>
      <c r="B74" s="49" t="s">
        <v>1</v>
      </c>
    </row>
    <row r="75" spans="1:2" ht="65.099999999999994" customHeight="1" x14ac:dyDescent="0.25">
      <c r="A75" s="185" t="s">
        <v>1</v>
      </c>
      <c r="B75" s="62" t="s">
        <v>1</v>
      </c>
    </row>
    <row r="76" spans="1:2" ht="65.099999999999994" customHeight="1" x14ac:dyDescent="0.4">
      <c r="A76" s="624" t="s">
        <v>1</v>
      </c>
      <c r="B76" s="624"/>
    </row>
    <row r="77" spans="1:2" ht="65.099999999999994" customHeight="1" x14ac:dyDescent="0.25">
      <c r="A77" s="270" t="s">
        <v>1</v>
      </c>
      <c r="B77" s="49" t="s">
        <v>1</v>
      </c>
    </row>
    <row r="78" spans="1:2" ht="65.099999999999994" customHeight="1" x14ac:dyDescent="0.25">
      <c r="A78" s="270" t="s">
        <v>1</v>
      </c>
      <c r="B78" s="49" t="s">
        <v>1</v>
      </c>
    </row>
    <row r="79" spans="1:2" ht="65.099999999999994" customHeight="1" x14ac:dyDescent="0.25">
      <c r="A79" s="270" t="s">
        <v>1</v>
      </c>
      <c r="B79" s="49" t="s">
        <v>1</v>
      </c>
    </row>
    <row r="80" spans="1:2" ht="65.099999999999994" customHeight="1" x14ac:dyDescent="0.25">
      <c r="A80" s="270" t="s">
        <v>1</v>
      </c>
      <c r="B80" s="49" t="s">
        <v>1</v>
      </c>
    </row>
    <row r="81" spans="1:2" ht="65.099999999999994" customHeight="1" x14ac:dyDescent="0.25">
      <c r="A81" s="270" t="s">
        <v>1</v>
      </c>
      <c r="B81" s="49" t="s">
        <v>1</v>
      </c>
    </row>
    <row r="82" spans="1:2" ht="65.099999999999994" customHeight="1" x14ac:dyDescent="0.25">
      <c r="A82" s="270" t="s">
        <v>1</v>
      </c>
      <c r="B82" s="49" t="s">
        <v>1</v>
      </c>
    </row>
    <row r="83" spans="1:2" ht="65.099999999999994" customHeight="1" x14ac:dyDescent="0.25">
      <c r="A83" s="270" t="s">
        <v>1</v>
      </c>
      <c r="B83" s="49" t="s">
        <v>1</v>
      </c>
    </row>
    <row r="84" spans="1:2" ht="65.099999999999994" customHeight="1" x14ac:dyDescent="0.25">
      <c r="A84" s="270" t="s">
        <v>1</v>
      </c>
      <c r="B84" s="49" t="s">
        <v>1</v>
      </c>
    </row>
    <row r="85" spans="1:2" ht="65.099999999999994" customHeight="1" x14ac:dyDescent="0.25">
      <c r="A85" s="270" t="s">
        <v>1</v>
      </c>
      <c r="B85" s="49" t="s">
        <v>1</v>
      </c>
    </row>
    <row r="86" spans="1:2" ht="65.099999999999994" customHeight="1" x14ac:dyDescent="0.25">
      <c r="A86" s="270" t="s">
        <v>1</v>
      </c>
      <c r="B86" s="49" t="s">
        <v>1</v>
      </c>
    </row>
    <row r="87" spans="1:2" ht="65.099999999999994" customHeight="1" x14ac:dyDescent="0.25">
      <c r="A87" s="270" t="s">
        <v>1</v>
      </c>
      <c r="B87" s="49" t="s">
        <v>1</v>
      </c>
    </row>
    <row r="88" spans="1:2" ht="65.099999999999994" customHeight="1" x14ac:dyDescent="0.25">
      <c r="A88" s="270" t="s">
        <v>1</v>
      </c>
      <c r="B88" s="49" t="s">
        <v>1</v>
      </c>
    </row>
    <row r="89" spans="1:2" ht="65.099999999999994" customHeight="1" x14ac:dyDescent="0.25">
      <c r="A89" s="270" t="s">
        <v>1</v>
      </c>
      <c r="B89" s="49" t="s">
        <v>1</v>
      </c>
    </row>
    <row r="90" spans="1:2" ht="65.099999999999994" customHeight="1" x14ac:dyDescent="0.25">
      <c r="A90" s="270" t="s">
        <v>1</v>
      </c>
      <c r="B90" s="49" t="s">
        <v>1</v>
      </c>
    </row>
    <row r="91" spans="1:2" ht="65.099999999999994" customHeight="1" x14ac:dyDescent="0.25">
      <c r="A91" s="270" t="s">
        <v>1</v>
      </c>
      <c r="B91" s="49" t="s">
        <v>1</v>
      </c>
    </row>
    <row r="92" spans="1:2" ht="65.099999999999994" customHeight="1" x14ac:dyDescent="0.25">
      <c r="A92" s="270" t="s">
        <v>1</v>
      </c>
      <c r="B92" s="49" t="s">
        <v>1</v>
      </c>
    </row>
    <row r="93" spans="1:2" ht="65.099999999999994" customHeight="1" x14ac:dyDescent="0.25">
      <c r="A93" s="270" t="s">
        <v>1</v>
      </c>
      <c r="B93" s="49" t="s">
        <v>1</v>
      </c>
    </row>
    <row r="94" spans="1:2" ht="65.099999999999994" customHeight="1" x14ac:dyDescent="0.25">
      <c r="A94" s="270" t="s">
        <v>1</v>
      </c>
      <c r="B94" s="49" t="s">
        <v>1</v>
      </c>
    </row>
    <row r="95" spans="1:2" ht="65.099999999999994" customHeight="1" x14ac:dyDescent="0.25">
      <c r="A95" s="270" t="s">
        <v>1</v>
      </c>
      <c r="B95" s="49" t="s">
        <v>1</v>
      </c>
    </row>
    <row r="96" spans="1:2" ht="65.099999999999994" customHeight="1" x14ac:dyDescent="0.25">
      <c r="A96" s="270" t="s">
        <v>1</v>
      </c>
      <c r="B96" s="49" t="s">
        <v>1</v>
      </c>
    </row>
    <row r="97" spans="1:2" ht="65.099999999999994" customHeight="1" x14ac:dyDescent="0.25">
      <c r="A97" s="270" t="s">
        <v>1</v>
      </c>
      <c r="B97" s="49" t="s">
        <v>1</v>
      </c>
    </row>
    <row r="98" spans="1:2" ht="65.099999999999994" customHeight="1" x14ac:dyDescent="0.25">
      <c r="A98" s="270" t="s">
        <v>1</v>
      </c>
      <c r="B98" s="49" t="s">
        <v>1</v>
      </c>
    </row>
    <row r="99" spans="1:2" ht="65.099999999999994" customHeight="1" x14ac:dyDescent="0.25">
      <c r="A99" s="270" t="s">
        <v>1</v>
      </c>
      <c r="B99" s="62" t="s">
        <v>1</v>
      </c>
    </row>
    <row r="100" spans="1:2" ht="65.099999999999994" customHeight="1" x14ac:dyDescent="0.25">
      <c r="A100" s="270" t="s">
        <v>1</v>
      </c>
      <c r="B100" s="62" t="s">
        <v>1</v>
      </c>
    </row>
    <row r="101" spans="1:2" ht="65.099999999999994" customHeight="1" x14ac:dyDescent="0.25">
      <c r="A101" s="270" t="s">
        <v>1</v>
      </c>
      <c r="B101" s="62" t="s">
        <v>1</v>
      </c>
    </row>
    <row r="102" spans="1:2" ht="65.099999999999994" customHeight="1" x14ac:dyDescent="0.25">
      <c r="A102" s="270" t="s">
        <v>1</v>
      </c>
      <c r="B102" s="62" t="s">
        <v>1</v>
      </c>
    </row>
    <row r="103" spans="1:2" ht="65.099999999999994" customHeight="1" x14ac:dyDescent="0.25">
      <c r="A103" s="270" t="s">
        <v>1</v>
      </c>
      <c r="B103" s="62" t="s">
        <v>1</v>
      </c>
    </row>
    <row r="104" spans="1:2" ht="65.099999999999994" customHeight="1" x14ac:dyDescent="0.25">
      <c r="A104" s="270" t="s">
        <v>1</v>
      </c>
      <c r="B104" s="62" t="s">
        <v>1</v>
      </c>
    </row>
    <row r="105" spans="1:2" ht="65.099999999999994" customHeight="1" x14ac:dyDescent="0.25">
      <c r="A105" s="185" t="s">
        <v>1</v>
      </c>
      <c r="B105" s="62" t="s">
        <v>1</v>
      </c>
    </row>
    <row r="106" spans="1:2" ht="65.099999999999994" customHeight="1" x14ac:dyDescent="0.25">
      <c r="A106" s="185" t="s">
        <v>1</v>
      </c>
      <c r="B106" s="62" t="s">
        <v>1</v>
      </c>
    </row>
    <row r="107" spans="1:2" ht="65.099999999999994" customHeight="1" x14ac:dyDescent="0.25">
      <c r="A107" s="185" t="s">
        <v>1</v>
      </c>
      <c r="B107" s="62" t="s">
        <v>1</v>
      </c>
    </row>
    <row r="108" spans="1:2" ht="65.099999999999994" customHeight="1" x14ac:dyDescent="0.25">
      <c r="A108" s="185" t="s">
        <v>1</v>
      </c>
      <c r="B108" s="62" t="s">
        <v>1</v>
      </c>
    </row>
    <row r="109" spans="1:2" ht="65.099999999999994" customHeight="1" x14ac:dyDescent="0.25">
      <c r="A109" s="185" t="s">
        <v>1</v>
      </c>
      <c r="B109" s="62" t="s">
        <v>1</v>
      </c>
    </row>
    <row r="110" spans="1:2" ht="65.099999999999994" customHeight="1" x14ac:dyDescent="0.25">
      <c r="A110" s="185" t="s">
        <v>1</v>
      </c>
      <c r="B110" s="62" t="s">
        <v>1</v>
      </c>
    </row>
    <row r="111" spans="1:2" ht="65.099999999999994" customHeight="1" x14ac:dyDescent="0.25">
      <c r="A111" s="185" t="s">
        <v>1</v>
      </c>
      <c r="B111" s="62" t="s">
        <v>1</v>
      </c>
    </row>
    <row r="112" spans="1:2" ht="65.099999999999994" customHeight="1" x14ac:dyDescent="0.25">
      <c r="A112" s="185" t="s">
        <v>1</v>
      </c>
      <c r="B112" s="62" t="s">
        <v>1</v>
      </c>
    </row>
    <row r="113" spans="1:2" ht="65.099999999999994" customHeight="1" x14ac:dyDescent="0.25">
      <c r="A113" s="270" t="s">
        <v>1</v>
      </c>
      <c r="B113" s="62" t="s">
        <v>1</v>
      </c>
    </row>
    <row r="114" spans="1:2" ht="65.099999999999994" customHeight="1" x14ac:dyDescent="0.25">
      <c r="A114" s="270" t="s">
        <v>1</v>
      </c>
      <c r="B114" s="62" t="s">
        <v>1</v>
      </c>
    </row>
    <row r="115" spans="1:2" ht="65.099999999999994" customHeight="1" x14ac:dyDescent="0.25">
      <c r="A115" s="270" t="s">
        <v>1</v>
      </c>
      <c r="B115" s="62" t="s">
        <v>1</v>
      </c>
    </row>
    <row r="116" spans="1:2" ht="65.099999999999994" customHeight="1" x14ac:dyDescent="0.25">
      <c r="A116" s="270" t="s">
        <v>1</v>
      </c>
      <c r="B116" s="62" t="s">
        <v>1</v>
      </c>
    </row>
    <row r="117" spans="1:2" ht="65.099999999999994" customHeight="1" x14ac:dyDescent="0.25">
      <c r="A117" s="270" t="s">
        <v>1</v>
      </c>
      <c r="B117" s="62" t="s">
        <v>1</v>
      </c>
    </row>
    <row r="118" spans="1:2" ht="65.099999999999994" customHeight="1" x14ac:dyDescent="0.25">
      <c r="A118" s="270" t="s">
        <v>1</v>
      </c>
      <c r="B118" s="62" t="s">
        <v>1</v>
      </c>
    </row>
    <row r="119" spans="1:2" ht="65.099999999999994" customHeight="1" x14ac:dyDescent="0.25">
      <c r="A119" s="270" t="s">
        <v>1</v>
      </c>
      <c r="B119" s="62" t="s">
        <v>1</v>
      </c>
    </row>
    <row r="120" spans="1:2" ht="65.099999999999994" customHeight="1" x14ac:dyDescent="0.25">
      <c r="A120" s="270" t="s">
        <v>1</v>
      </c>
      <c r="B120" s="62" t="s">
        <v>1</v>
      </c>
    </row>
    <row r="121" spans="1:2" ht="65.099999999999994" customHeight="1" x14ac:dyDescent="0.25">
      <c r="A121" s="185" t="s">
        <v>1</v>
      </c>
      <c r="B121" s="62" t="s">
        <v>1</v>
      </c>
    </row>
    <row r="122" spans="1:2" ht="65.099999999999994" customHeight="1" x14ac:dyDescent="0.25">
      <c r="A122" s="185" t="s">
        <v>1</v>
      </c>
      <c r="B122" s="62" t="s">
        <v>1</v>
      </c>
    </row>
    <row r="123" spans="1:2" ht="65.099999999999994" customHeight="1" x14ac:dyDescent="0.25">
      <c r="A123" s="185" t="s">
        <v>1</v>
      </c>
      <c r="B123" s="62" t="s">
        <v>1</v>
      </c>
    </row>
    <row r="124" spans="1:2" ht="65.099999999999994" customHeight="1" x14ac:dyDescent="0.25">
      <c r="A124" s="185" t="s">
        <v>1</v>
      </c>
      <c r="B124" s="62" t="s">
        <v>1</v>
      </c>
    </row>
    <row r="125" spans="1:2" ht="65.099999999999994" customHeight="1" x14ac:dyDescent="0.25">
      <c r="A125" s="185" t="s">
        <v>1</v>
      </c>
      <c r="B125" s="62" t="s">
        <v>1</v>
      </c>
    </row>
    <row r="126" spans="1:2" ht="65.099999999999994" customHeight="1" x14ac:dyDescent="0.25">
      <c r="A126" s="185" t="s">
        <v>1</v>
      </c>
      <c r="B126" s="62" t="s">
        <v>1</v>
      </c>
    </row>
    <row r="127" spans="1:2" ht="65.099999999999994" customHeight="1" x14ac:dyDescent="0.25">
      <c r="A127" s="185" t="s">
        <v>1</v>
      </c>
      <c r="B127" s="62" t="s">
        <v>1</v>
      </c>
    </row>
    <row r="128" spans="1:2" ht="65.099999999999994" customHeight="1" x14ac:dyDescent="0.25">
      <c r="A128" s="185" t="s">
        <v>1</v>
      </c>
      <c r="B128" s="62" t="s">
        <v>1</v>
      </c>
    </row>
    <row r="129" spans="1:2" ht="65.099999999999994" customHeight="1" x14ac:dyDescent="0.25">
      <c r="A129" s="185" t="s">
        <v>1</v>
      </c>
      <c r="B129" s="62" t="s">
        <v>1</v>
      </c>
    </row>
    <row r="130" spans="1:2" ht="65.099999999999994" customHeight="1" x14ac:dyDescent="0.25">
      <c r="A130" s="185" t="s">
        <v>1</v>
      </c>
      <c r="B130" s="62" t="s">
        <v>1</v>
      </c>
    </row>
    <row r="131" spans="1:2" ht="65.099999999999994" customHeight="1" x14ac:dyDescent="0.25">
      <c r="A131" s="185" t="s">
        <v>1</v>
      </c>
      <c r="B131" s="62" t="s">
        <v>1</v>
      </c>
    </row>
    <row r="132" spans="1:2" ht="65.099999999999994" customHeight="1" x14ac:dyDescent="0.25">
      <c r="A132" s="185" t="s">
        <v>1</v>
      </c>
      <c r="B132" s="62" t="s">
        <v>1</v>
      </c>
    </row>
    <row r="133" spans="1:2" ht="65.099999999999994" customHeight="1" x14ac:dyDescent="0.25">
      <c r="A133" s="185" t="s">
        <v>1</v>
      </c>
      <c r="B133" s="62" t="s">
        <v>1</v>
      </c>
    </row>
    <row r="134" spans="1:2" ht="65.099999999999994" customHeight="1" x14ac:dyDescent="0.25">
      <c r="A134" s="185" t="s">
        <v>1</v>
      </c>
      <c r="B134" s="62" t="s">
        <v>1</v>
      </c>
    </row>
    <row r="135" spans="1:2" ht="65.099999999999994" customHeight="1" x14ac:dyDescent="0.25">
      <c r="A135" s="270" t="s">
        <v>1</v>
      </c>
      <c r="B135" s="62" t="s">
        <v>1</v>
      </c>
    </row>
    <row r="136" spans="1:2" ht="65.099999999999994" customHeight="1" x14ac:dyDescent="0.25">
      <c r="A136" s="270"/>
      <c r="B136" s="62" t="s">
        <v>1</v>
      </c>
    </row>
  </sheetData>
  <sortState xmlns:xlrd2="http://schemas.microsoft.com/office/spreadsheetml/2017/richdata2" ref="B34:B44">
    <sortCondition ref="B34:B44"/>
  </sortState>
  <mergeCells count="17">
    <mergeCell ref="A1:B1"/>
    <mergeCell ref="A2:B2"/>
    <mergeCell ref="A4:B4"/>
    <mergeCell ref="A5:B5"/>
    <mergeCell ref="A6:B6"/>
    <mergeCell ref="A7:B7"/>
    <mergeCell ref="A8:B8"/>
    <mergeCell ref="A9:B9"/>
    <mergeCell ref="A10:B10"/>
    <mergeCell ref="A11:B11"/>
    <mergeCell ref="A41:B41"/>
    <mergeCell ref="A76:B76"/>
    <mergeCell ref="A12:B12"/>
    <mergeCell ref="A14:B14"/>
    <mergeCell ref="A15:B15"/>
    <mergeCell ref="A32:B32"/>
    <mergeCell ref="A33:B33"/>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F5328-E6AD-4A11-808F-B6EEF29A0ED1}">
  <sheetPr codeName="Sheet6">
    <tabColor theme="6" tint="0.39997558519241921"/>
  </sheetPr>
  <dimension ref="A1:E23"/>
  <sheetViews>
    <sheetView showGridLines="0" zoomScaleNormal="100" workbookViewId="0">
      <selection sqref="A1:E1"/>
    </sheetView>
  </sheetViews>
  <sheetFormatPr defaultColWidth="9.42578125" defaultRowHeight="15" customHeight="1" x14ac:dyDescent="0.25"/>
  <cols>
    <col min="1" max="2" width="31" style="1" customWidth="1"/>
    <col min="3" max="3" width="44.5703125" style="1" customWidth="1"/>
    <col min="4" max="4" width="33.42578125" style="1" customWidth="1"/>
    <col min="5" max="5" width="85.5703125" style="4" customWidth="1"/>
    <col min="6" max="16384" width="9.42578125" style="1"/>
  </cols>
  <sheetData>
    <row r="1" spans="1:5" ht="33.75" customHeight="1" thickBot="1" x14ac:dyDescent="0.3">
      <c r="A1" s="762" t="s">
        <v>3137</v>
      </c>
      <c r="B1" s="763"/>
      <c r="C1" s="763"/>
      <c r="D1" s="763"/>
      <c r="E1" s="764"/>
    </row>
    <row r="2" spans="1:5" ht="36" customHeight="1" thickBot="1" x14ac:dyDescent="0.3">
      <c r="A2" s="760" t="s">
        <v>2481</v>
      </c>
      <c r="B2" s="761"/>
      <c r="C2" s="765" t="s">
        <v>3138</v>
      </c>
      <c r="D2" s="766"/>
      <c r="E2" s="767"/>
    </row>
    <row r="4" spans="1:5" s="21" customFormat="1" ht="22.5" customHeight="1" thickBot="1" x14ac:dyDescent="0.3">
      <c r="A4" s="778" t="s">
        <v>3137</v>
      </c>
      <c r="B4" s="779"/>
      <c r="C4" s="779"/>
      <c r="D4" s="779"/>
      <c r="E4" s="780"/>
    </row>
    <row r="5" spans="1:5" s="21" customFormat="1" ht="21.75" customHeight="1" x14ac:dyDescent="0.25">
      <c r="A5" s="781" t="s">
        <v>316</v>
      </c>
      <c r="B5" s="782"/>
      <c r="C5" s="782"/>
      <c r="D5" s="782"/>
      <c r="E5" s="783" t="s">
        <v>318</v>
      </c>
    </row>
    <row r="6" spans="1:5" s="29" customFormat="1" ht="15.75" x14ac:dyDescent="0.25">
      <c r="A6" s="65" t="s">
        <v>790</v>
      </c>
      <c r="B6" s="65" t="s">
        <v>786</v>
      </c>
      <c r="C6" s="44" t="s">
        <v>3139</v>
      </c>
      <c r="D6" s="44" t="s">
        <v>791</v>
      </c>
      <c r="E6" s="784"/>
    </row>
    <row r="7" spans="1:5" s="52" customFormat="1" ht="255" x14ac:dyDescent="0.25">
      <c r="A7" s="771" t="s">
        <v>3140</v>
      </c>
      <c r="B7" s="773" t="s">
        <v>304</v>
      </c>
      <c r="C7" s="236" t="s">
        <v>3141</v>
      </c>
      <c r="D7" s="237" t="s">
        <v>3142</v>
      </c>
      <c r="E7" s="238" t="s">
        <v>3143</v>
      </c>
    </row>
    <row r="8" spans="1:5" ht="285" x14ac:dyDescent="0.25">
      <c r="A8" s="772"/>
      <c r="B8" s="774"/>
      <c r="C8" s="239" t="s">
        <v>3144</v>
      </c>
      <c r="D8" s="240" t="s">
        <v>3145</v>
      </c>
      <c r="E8" s="241" t="s">
        <v>3146</v>
      </c>
    </row>
    <row r="9" spans="1:5" ht="120" x14ac:dyDescent="0.25">
      <c r="A9" s="772"/>
      <c r="B9" s="774"/>
      <c r="C9" s="242" t="s">
        <v>3147</v>
      </c>
      <c r="D9" s="240" t="s">
        <v>3148</v>
      </c>
      <c r="E9" s="243" t="s">
        <v>3149</v>
      </c>
    </row>
    <row r="10" spans="1:5" ht="75" x14ac:dyDescent="0.25">
      <c r="A10" s="772"/>
      <c r="B10" s="774"/>
      <c r="C10" s="242" t="s">
        <v>3150</v>
      </c>
      <c r="D10" s="240" t="s">
        <v>3151</v>
      </c>
      <c r="E10" s="243" t="s">
        <v>3152</v>
      </c>
    </row>
    <row r="11" spans="1:5" ht="90" x14ac:dyDescent="0.25">
      <c r="A11" s="772"/>
      <c r="B11" s="774"/>
      <c r="C11" s="242" t="s">
        <v>3153</v>
      </c>
      <c r="D11" s="240" t="s">
        <v>3154</v>
      </c>
      <c r="E11" s="243" t="s">
        <v>3155</v>
      </c>
    </row>
    <row r="12" spans="1:5" ht="90" x14ac:dyDescent="0.25">
      <c r="A12" s="772"/>
      <c r="B12" s="774"/>
      <c r="C12" s="242" t="s">
        <v>3156</v>
      </c>
      <c r="D12" s="240" t="s">
        <v>3157</v>
      </c>
      <c r="E12" s="243" t="s">
        <v>3158</v>
      </c>
    </row>
    <row r="13" spans="1:5" ht="90" x14ac:dyDescent="0.25">
      <c r="A13" s="772"/>
      <c r="B13" s="774"/>
      <c r="C13" s="242" t="s">
        <v>3159</v>
      </c>
      <c r="D13" s="240" t="s">
        <v>3160</v>
      </c>
      <c r="E13" s="243" t="s">
        <v>3161</v>
      </c>
    </row>
    <row r="14" spans="1:5" ht="150" x14ac:dyDescent="0.25">
      <c r="A14" s="772"/>
      <c r="B14" s="774"/>
      <c r="C14" s="242" t="s">
        <v>3162</v>
      </c>
      <c r="D14" s="240" t="s">
        <v>3163</v>
      </c>
      <c r="E14" s="243" t="s">
        <v>3164</v>
      </c>
    </row>
    <row r="15" spans="1:5" ht="90" x14ac:dyDescent="0.25">
      <c r="A15" s="772"/>
      <c r="B15" s="774"/>
      <c r="C15" s="242" t="s">
        <v>3165</v>
      </c>
      <c r="D15" s="240" t="s">
        <v>3166</v>
      </c>
      <c r="E15" s="243" t="s">
        <v>3167</v>
      </c>
    </row>
    <row r="16" spans="1:5" ht="60" x14ac:dyDescent="0.25">
      <c r="A16" s="772"/>
      <c r="B16" s="774"/>
      <c r="C16" s="244" t="s">
        <v>3168</v>
      </c>
      <c r="D16" s="245" t="s">
        <v>3169</v>
      </c>
      <c r="E16" s="246" t="s">
        <v>3170</v>
      </c>
    </row>
    <row r="17" spans="1:5" ht="60.75" customHeight="1" x14ac:dyDescent="0.25">
      <c r="A17" s="768" t="s">
        <v>3171</v>
      </c>
      <c r="B17" s="775" t="s">
        <v>325</v>
      </c>
      <c r="C17" s="247" t="s">
        <v>3172</v>
      </c>
      <c r="D17" s="248" t="s">
        <v>3173</v>
      </c>
      <c r="E17" s="249" t="s">
        <v>3174</v>
      </c>
    </row>
    <row r="18" spans="1:5" ht="60" x14ac:dyDescent="0.25">
      <c r="A18" s="769"/>
      <c r="B18" s="776"/>
      <c r="C18" s="242" t="s">
        <v>3175</v>
      </c>
      <c r="D18" s="250" t="s">
        <v>3176</v>
      </c>
      <c r="E18" s="243" t="s">
        <v>3177</v>
      </c>
    </row>
    <row r="19" spans="1:5" ht="60" x14ac:dyDescent="0.25">
      <c r="A19" s="769"/>
      <c r="B19" s="776"/>
      <c r="C19" s="242" t="s">
        <v>3178</v>
      </c>
      <c r="D19" s="250" t="s">
        <v>3179</v>
      </c>
      <c r="E19" s="243" t="s">
        <v>3180</v>
      </c>
    </row>
    <row r="20" spans="1:5" ht="75" x14ac:dyDescent="0.25">
      <c r="A20" s="769"/>
      <c r="B20" s="776"/>
      <c r="C20" s="242" t="s">
        <v>3181</v>
      </c>
      <c r="D20" s="250" t="s">
        <v>3182</v>
      </c>
      <c r="E20" s="243" t="s">
        <v>3183</v>
      </c>
    </row>
    <row r="21" spans="1:5" ht="45" x14ac:dyDescent="0.25">
      <c r="A21" s="769"/>
      <c r="B21" s="776"/>
      <c r="C21" s="242" t="s">
        <v>3184</v>
      </c>
      <c r="D21" s="250" t="s">
        <v>3185</v>
      </c>
      <c r="E21" s="243" t="s">
        <v>3186</v>
      </c>
    </row>
    <row r="22" spans="1:5" ht="75" x14ac:dyDescent="0.25">
      <c r="A22" s="769"/>
      <c r="B22" s="776"/>
      <c r="C22" s="242" t="s">
        <v>3187</v>
      </c>
      <c r="D22" s="250" t="s">
        <v>3188</v>
      </c>
      <c r="E22" s="243" t="s">
        <v>3189</v>
      </c>
    </row>
    <row r="23" spans="1:5" ht="45" x14ac:dyDescent="0.25">
      <c r="A23" s="770"/>
      <c r="B23" s="777"/>
      <c r="C23" s="251" t="s">
        <v>3190</v>
      </c>
      <c r="D23" s="252" t="s">
        <v>3191</v>
      </c>
      <c r="E23" s="253" t="s">
        <v>3192</v>
      </c>
    </row>
  </sheetData>
  <mergeCells count="10">
    <mergeCell ref="A2:B2"/>
    <mergeCell ref="A1:E1"/>
    <mergeCell ref="C2:E2"/>
    <mergeCell ref="A17:A23"/>
    <mergeCell ref="A7:A16"/>
    <mergeCell ref="B7:B16"/>
    <mergeCell ref="B17:B23"/>
    <mergeCell ref="A4:E4"/>
    <mergeCell ref="A5:D5"/>
    <mergeCell ref="E5:E6"/>
  </mergeCells>
  <phoneticPr fontId="2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DF63A-1B7F-4B1F-A626-130B79D78C31}">
  <sheetPr codeName="Sheet10">
    <tabColor theme="6" tint="0.39997558519241921"/>
  </sheetPr>
  <dimension ref="A1:K22"/>
  <sheetViews>
    <sheetView showGridLines="0" zoomScaleNormal="100" workbookViewId="0">
      <selection sqref="A1:D1"/>
    </sheetView>
  </sheetViews>
  <sheetFormatPr defaultColWidth="9.42578125" defaultRowHeight="45" customHeight="1" x14ac:dyDescent="0.25"/>
  <cols>
    <col min="1" max="1" width="42.5703125" style="7" customWidth="1"/>
    <col min="2" max="2" width="28.5703125" style="7" customWidth="1"/>
    <col min="3" max="3" width="44.5703125" style="7" customWidth="1"/>
    <col min="4" max="4" width="85.5703125" style="7" customWidth="1"/>
    <col min="5" max="5" width="59.85546875" style="7" customWidth="1"/>
    <col min="6" max="6" width="59.85546875" style="31" customWidth="1"/>
    <col min="7" max="7" width="42.5703125" style="31" customWidth="1"/>
    <col min="8" max="8" width="41" style="31" customWidth="1"/>
    <col min="9" max="9" width="130.5703125" style="31" customWidth="1"/>
    <col min="10" max="11" width="19.5703125" style="7" customWidth="1"/>
    <col min="12" max="16384" width="9.42578125" style="7"/>
  </cols>
  <sheetData>
    <row r="1" spans="1:11" ht="27" customHeight="1" thickBot="1" x14ac:dyDescent="0.3">
      <c r="A1" s="797" t="s">
        <v>3193</v>
      </c>
      <c r="B1" s="798"/>
      <c r="C1" s="798"/>
      <c r="D1" s="798"/>
      <c r="G1" s="19"/>
      <c r="H1" s="28"/>
      <c r="I1" s="28"/>
      <c r="J1" s="1"/>
      <c r="K1" s="1"/>
    </row>
    <row r="2" spans="1:11" ht="45" customHeight="1" thickBot="1" x14ac:dyDescent="0.3">
      <c r="A2" s="795" t="s">
        <v>2481</v>
      </c>
      <c r="B2" s="796"/>
      <c r="C2" s="799" t="s">
        <v>3194</v>
      </c>
      <c r="D2" s="800"/>
      <c r="H2" s="28"/>
      <c r="I2" s="28"/>
      <c r="J2" s="1"/>
      <c r="K2" s="1"/>
    </row>
    <row r="3" spans="1:11" s="352" customFormat="1" ht="15.6" customHeight="1" thickBot="1" x14ac:dyDescent="0.3">
      <c r="A3" s="348"/>
      <c r="B3" s="349"/>
      <c r="C3" s="350"/>
      <c r="D3" s="351"/>
      <c r="F3" s="353"/>
      <c r="G3" s="353"/>
      <c r="H3" s="354"/>
      <c r="I3" s="354"/>
      <c r="J3" s="355"/>
      <c r="K3" s="355"/>
    </row>
    <row r="4" spans="1:11" ht="20.45" customHeight="1" thickBot="1" x14ac:dyDescent="0.3">
      <c r="A4" s="788" t="s">
        <v>2483</v>
      </c>
      <c r="B4" s="789"/>
      <c r="C4" s="789"/>
      <c r="D4" s="790"/>
      <c r="E4" s="31"/>
      <c r="H4" s="28"/>
      <c r="I4" s="28"/>
      <c r="J4" s="29"/>
      <c r="K4" s="29"/>
    </row>
    <row r="5" spans="1:11" ht="45" customHeight="1" thickBot="1" x14ac:dyDescent="0.3">
      <c r="A5" s="54" t="s">
        <v>3195</v>
      </c>
      <c r="B5" s="55"/>
      <c r="C5" s="791" t="s">
        <v>3196</v>
      </c>
      <c r="D5" s="792"/>
      <c r="E5" s="31"/>
      <c r="H5" s="28"/>
      <c r="I5" s="28"/>
      <c r="J5" s="29"/>
      <c r="K5" s="29"/>
    </row>
    <row r="6" spans="1:11" ht="45" customHeight="1" thickBot="1" x14ac:dyDescent="0.3">
      <c r="A6" s="56" t="s">
        <v>3197</v>
      </c>
      <c r="B6" s="57"/>
      <c r="C6" s="793" t="s">
        <v>3198</v>
      </c>
      <c r="D6" s="794"/>
      <c r="E6" s="31"/>
      <c r="H6" s="28"/>
      <c r="I6" s="28"/>
      <c r="J6" s="29"/>
      <c r="K6" s="29"/>
    </row>
    <row r="7" spans="1:11" ht="45" customHeight="1" thickBot="1" x14ac:dyDescent="0.3"/>
    <row r="8" spans="1:11" s="24" customFormat="1" ht="45" customHeight="1" thickBot="1" x14ac:dyDescent="0.3">
      <c r="A8" s="805" t="s">
        <v>3195</v>
      </c>
      <c r="B8" s="806"/>
      <c r="C8" s="806"/>
      <c r="D8" s="783"/>
      <c r="E8" s="7"/>
      <c r="F8" s="31"/>
      <c r="G8" s="785"/>
      <c r="H8" s="785"/>
      <c r="I8" s="785"/>
    </row>
    <row r="9" spans="1:11" s="24" customFormat="1" ht="45" customHeight="1" thickBot="1" x14ac:dyDescent="0.3">
      <c r="A9" s="824" t="s">
        <v>316</v>
      </c>
      <c r="B9" s="808"/>
      <c r="C9" s="816" t="s">
        <v>318</v>
      </c>
      <c r="D9" s="817"/>
      <c r="E9" s="27"/>
      <c r="F9" s="27"/>
      <c r="G9" s="786"/>
      <c r="H9" s="786"/>
      <c r="I9" s="786"/>
    </row>
    <row r="10" spans="1:11" ht="45" customHeight="1" thickBot="1" x14ac:dyDescent="0.3">
      <c r="A10" s="374" t="s">
        <v>855</v>
      </c>
      <c r="B10" s="356" t="s">
        <v>854</v>
      </c>
      <c r="C10" s="818"/>
      <c r="D10" s="819"/>
      <c r="E10" s="31"/>
      <c r="G10" s="338"/>
      <c r="H10" s="338"/>
      <c r="I10" s="786"/>
    </row>
    <row r="11" spans="1:11" ht="45" customHeight="1" x14ac:dyDescent="0.25">
      <c r="A11" s="599" t="s">
        <v>4583</v>
      </c>
      <c r="B11" s="600" t="s">
        <v>3199</v>
      </c>
      <c r="C11" s="810" t="s">
        <v>4584</v>
      </c>
      <c r="D11" s="811"/>
      <c r="E11" s="827"/>
      <c r="F11" s="827"/>
      <c r="G11" s="339"/>
      <c r="H11" s="339"/>
      <c r="I11" s="340"/>
      <c r="K11" s="295" t="s">
        <v>3200</v>
      </c>
    </row>
    <row r="12" spans="1:11" ht="45" customHeight="1" x14ac:dyDescent="0.25">
      <c r="A12" s="601" t="s">
        <v>4585</v>
      </c>
      <c r="B12" s="602" t="s">
        <v>3201</v>
      </c>
      <c r="C12" s="812" t="s">
        <v>4586</v>
      </c>
      <c r="D12" s="813"/>
      <c r="E12" s="827"/>
      <c r="F12" s="827"/>
      <c r="G12" s="339"/>
      <c r="H12" s="339"/>
      <c r="I12" s="340"/>
    </row>
    <row r="13" spans="1:11" ht="45" customHeight="1" x14ac:dyDescent="0.25">
      <c r="A13" s="601" t="s">
        <v>4587</v>
      </c>
      <c r="B13" s="602" t="s">
        <v>3202</v>
      </c>
      <c r="C13" s="812" t="s">
        <v>4588</v>
      </c>
      <c r="D13" s="813"/>
      <c r="E13" s="827"/>
      <c r="F13" s="827"/>
      <c r="G13" s="339"/>
      <c r="H13" s="339"/>
      <c r="I13" s="340"/>
      <c r="K13" s="295" t="s">
        <v>3200</v>
      </c>
    </row>
    <row r="14" spans="1:11" ht="45" customHeight="1" thickBot="1" x14ac:dyDescent="0.3">
      <c r="A14" s="603" t="s">
        <v>4589</v>
      </c>
      <c r="B14" s="604" t="s">
        <v>3203</v>
      </c>
      <c r="C14" s="814" t="s">
        <v>4590</v>
      </c>
      <c r="D14" s="815"/>
      <c r="E14" s="827"/>
      <c r="F14" s="827"/>
      <c r="G14" s="339"/>
      <c r="H14" s="20"/>
      <c r="I14" s="20"/>
    </row>
    <row r="15" spans="1:11" ht="45" customHeight="1" thickBot="1" x14ac:dyDescent="0.3">
      <c r="A15" s="31"/>
      <c r="B15" s="31"/>
      <c r="C15" s="31"/>
      <c r="D15" s="31"/>
      <c r="G15" s="20"/>
      <c r="H15" s="20"/>
      <c r="I15" s="20"/>
    </row>
    <row r="16" spans="1:11" ht="45" customHeight="1" thickBot="1" x14ac:dyDescent="0.3">
      <c r="A16" s="807" t="s">
        <v>3197</v>
      </c>
      <c r="B16" s="808"/>
      <c r="C16" s="808"/>
      <c r="D16" s="809"/>
      <c r="E16" s="31"/>
      <c r="G16" s="787"/>
      <c r="H16" s="787"/>
      <c r="I16" s="787"/>
    </row>
    <row r="17" spans="1:8" ht="45" customHeight="1" thickBot="1" x14ac:dyDescent="0.3">
      <c r="A17" s="825" t="s">
        <v>316</v>
      </c>
      <c r="B17" s="826"/>
      <c r="C17" s="808" t="s">
        <v>318</v>
      </c>
      <c r="D17" s="809"/>
      <c r="E17" s="31"/>
      <c r="G17" s="785"/>
      <c r="H17" s="785"/>
    </row>
    <row r="18" spans="1:8" ht="45" customHeight="1" thickBot="1" x14ac:dyDescent="0.3">
      <c r="A18" s="53" t="s">
        <v>802</v>
      </c>
      <c r="B18" s="53" t="s">
        <v>800</v>
      </c>
      <c r="C18" s="820"/>
      <c r="D18" s="821"/>
      <c r="E18" s="31"/>
      <c r="G18" s="338"/>
      <c r="H18" s="338"/>
    </row>
    <row r="19" spans="1:8" ht="45" customHeight="1" x14ac:dyDescent="0.25">
      <c r="A19" s="34" t="s">
        <v>3204</v>
      </c>
      <c r="B19" s="66" t="s">
        <v>3205</v>
      </c>
      <c r="C19" s="822" t="s">
        <v>3206</v>
      </c>
      <c r="D19" s="823"/>
      <c r="E19" s="31"/>
      <c r="G19" s="341"/>
      <c r="H19" s="339"/>
    </row>
    <row r="20" spans="1:8" ht="45" customHeight="1" x14ac:dyDescent="0.25">
      <c r="A20" s="35" t="s">
        <v>3207</v>
      </c>
      <c r="B20" s="67" t="s">
        <v>3208</v>
      </c>
      <c r="C20" s="801" t="s">
        <v>3209</v>
      </c>
      <c r="D20" s="802"/>
      <c r="E20" s="31"/>
      <c r="G20" s="341"/>
      <c r="H20" s="339"/>
    </row>
    <row r="21" spans="1:8" ht="45" customHeight="1" x14ac:dyDescent="0.25">
      <c r="A21" s="35" t="s">
        <v>3210</v>
      </c>
      <c r="B21" s="67" t="s">
        <v>3211</v>
      </c>
      <c r="C21" s="801" t="s">
        <v>3212</v>
      </c>
      <c r="D21" s="802"/>
      <c r="E21" s="31"/>
      <c r="G21" s="341"/>
      <c r="H21" s="339"/>
    </row>
    <row r="22" spans="1:8" ht="45" customHeight="1" thickBot="1" x14ac:dyDescent="0.3">
      <c r="A22" s="36" t="s">
        <v>3213</v>
      </c>
      <c r="B22" s="68" t="s">
        <v>3214</v>
      </c>
      <c r="C22" s="803" t="s">
        <v>3215</v>
      </c>
      <c r="D22" s="804"/>
      <c r="E22" s="31"/>
      <c r="G22" s="341"/>
      <c r="H22" s="339"/>
    </row>
  </sheetData>
  <mergeCells count="29">
    <mergeCell ref="E11:F11"/>
    <mergeCell ref="E12:F12"/>
    <mergeCell ref="E13:F13"/>
    <mergeCell ref="E14:F14"/>
    <mergeCell ref="C20:D20"/>
    <mergeCell ref="C21:D21"/>
    <mergeCell ref="C22:D22"/>
    <mergeCell ref="A8:D8"/>
    <mergeCell ref="A16:D16"/>
    <mergeCell ref="C11:D11"/>
    <mergeCell ref="C12:D12"/>
    <mergeCell ref="C13:D13"/>
    <mergeCell ref="C14:D14"/>
    <mergeCell ref="C9:D10"/>
    <mergeCell ref="C17:D18"/>
    <mergeCell ref="C19:D19"/>
    <mergeCell ref="A9:B9"/>
    <mergeCell ref="A17:B17"/>
    <mergeCell ref="A4:D4"/>
    <mergeCell ref="C5:D5"/>
    <mergeCell ref="C6:D6"/>
    <mergeCell ref="A2:B2"/>
    <mergeCell ref="A1:D1"/>
    <mergeCell ref="C2:D2"/>
    <mergeCell ref="G8:I8"/>
    <mergeCell ref="G9:H9"/>
    <mergeCell ref="I9:I10"/>
    <mergeCell ref="G16:I16"/>
    <mergeCell ref="G17:H17"/>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1C15A-1DD0-4A51-8AFC-91B6CC708114}">
  <sheetPr codeName="Sheet12">
    <tabColor theme="6" tint="0.39997558519241921"/>
  </sheetPr>
  <dimension ref="A1:H241"/>
  <sheetViews>
    <sheetView showGridLines="0" zoomScale="80" zoomScaleNormal="80" workbookViewId="0">
      <selection sqref="A1:D1"/>
    </sheetView>
  </sheetViews>
  <sheetFormatPr defaultColWidth="9" defaultRowHeight="15.75" customHeight="1" outlineLevelRow="2" x14ac:dyDescent="0.25"/>
  <cols>
    <col min="1" max="1" width="32.85546875" style="25" customWidth="1"/>
    <col min="2" max="2" width="40.5703125" style="24" customWidth="1"/>
    <col min="3" max="3" width="45.42578125" style="24" customWidth="1"/>
    <col min="4" max="4" width="47.5703125" style="24" customWidth="1"/>
    <col min="5" max="5" width="70.42578125" style="24" customWidth="1"/>
    <col min="6" max="6" width="47.5703125" style="24" customWidth="1"/>
    <col min="7" max="7" width="88.5703125" style="24" customWidth="1"/>
    <col min="8" max="8" width="108.5703125" style="43" customWidth="1"/>
    <col min="9" max="16384" width="9" style="24"/>
  </cols>
  <sheetData>
    <row r="1" spans="1:4" ht="32.1" customHeight="1" thickBot="1" x14ac:dyDescent="0.3">
      <c r="A1" s="873" t="s">
        <v>3218</v>
      </c>
      <c r="B1" s="874"/>
      <c r="C1" s="874"/>
      <c r="D1" s="875"/>
    </row>
    <row r="2" spans="1:4" ht="27" customHeight="1" x14ac:dyDescent="0.25">
      <c r="A2" s="358" t="s">
        <v>2481</v>
      </c>
      <c r="B2" s="869" t="s">
        <v>3219</v>
      </c>
      <c r="C2" s="869"/>
      <c r="D2" s="869"/>
    </row>
    <row r="3" spans="1:4" s="370" customFormat="1" ht="15.6" customHeight="1" x14ac:dyDescent="0.25">
      <c r="A3" s="870"/>
      <c r="B3" s="871"/>
      <c r="C3" s="871"/>
      <c r="D3" s="369"/>
    </row>
    <row r="4" spans="1:4" ht="20.100000000000001" customHeight="1" x14ac:dyDescent="0.25">
      <c r="A4" s="872" t="s">
        <v>2483</v>
      </c>
      <c r="B4" s="872"/>
      <c r="C4" s="872"/>
      <c r="D4" s="872"/>
    </row>
    <row r="5" spans="1:4" ht="36.75" customHeight="1" x14ac:dyDescent="0.25">
      <c r="A5" s="357" t="s">
        <v>2484</v>
      </c>
      <c r="B5" s="860" t="s">
        <v>3220</v>
      </c>
      <c r="C5" s="860"/>
      <c r="D5" s="860"/>
    </row>
    <row r="6" spans="1:4" ht="36.75" customHeight="1" x14ac:dyDescent="0.25">
      <c r="A6" s="357" t="s">
        <v>3221</v>
      </c>
      <c r="B6" s="860" t="s">
        <v>3222</v>
      </c>
      <c r="C6" s="860"/>
      <c r="D6" s="860"/>
    </row>
    <row r="7" spans="1:4" ht="16.5" thickBot="1" x14ac:dyDescent="0.3"/>
    <row r="8" spans="1:4" ht="34.5" customHeight="1" x14ac:dyDescent="0.25">
      <c r="A8" s="861" t="s">
        <v>3223</v>
      </c>
      <c r="B8" s="862"/>
      <c r="C8" s="862"/>
      <c r="D8" s="863" t="s">
        <v>3224</v>
      </c>
    </row>
    <row r="9" spans="1:4" ht="16.350000000000001" customHeight="1" thickBot="1" x14ac:dyDescent="0.3">
      <c r="A9" s="318" t="s">
        <v>2488</v>
      </c>
      <c r="B9" s="318" t="s">
        <v>2489</v>
      </c>
      <c r="C9" s="58" t="s">
        <v>3225</v>
      </c>
      <c r="D9" s="864"/>
    </row>
    <row r="10" spans="1:4" ht="41.25" customHeight="1" x14ac:dyDescent="0.25">
      <c r="A10" s="828" t="s">
        <v>3226</v>
      </c>
      <c r="B10" s="837" t="s">
        <v>3227</v>
      </c>
      <c r="C10" s="424" t="s">
        <v>3228</v>
      </c>
      <c r="D10" s="425" t="s">
        <v>3229</v>
      </c>
    </row>
    <row r="11" spans="1:4" ht="41.25" customHeight="1" thickBot="1" x14ac:dyDescent="0.3">
      <c r="A11" s="829"/>
      <c r="B11" s="839"/>
      <c r="C11" s="427" t="s">
        <v>3230</v>
      </c>
      <c r="D11" s="428" t="s">
        <v>3229</v>
      </c>
    </row>
    <row r="12" spans="1:4" ht="45.75" customHeight="1" thickBot="1" x14ac:dyDescent="0.3">
      <c r="A12" s="830"/>
      <c r="B12" s="426" t="s">
        <v>3231</v>
      </c>
      <c r="C12" s="429" t="s">
        <v>3232</v>
      </c>
      <c r="D12" s="428" t="s">
        <v>3233</v>
      </c>
    </row>
    <row r="13" spans="1:4" ht="16.350000000000001" customHeight="1" thickBot="1" x14ac:dyDescent="0.3">
      <c r="A13" s="828" t="s">
        <v>3234</v>
      </c>
      <c r="B13" s="430" t="s">
        <v>3235</v>
      </c>
      <c r="C13" s="431" t="s">
        <v>3236</v>
      </c>
      <c r="D13" s="432" t="s">
        <v>3229</v>
      </c>
    </row>
    <row r="14" spans="1:4" ht="31.35" customHeight="1" x14ac:dyDescent="0.25">
      <c r="A14" s="829"/>
      <c r="B14" s="837" t="s">
        <v>3237</v>
      </c>
      <c r="C14" s="433" t="s">
        <v>3238</v>
      </c>
      <c r="D14" s="434" t="s">
        <v>3229</v>
      </c>
    </row>
    <row r="15" spans="1:4" ht="47.1" customHeight="1" x14ac:dyDescent="0.25">
      <c r="A15" s="829"/>
      <c r="B15" s="838"/>
      <c r="C15" s="435" t="s">
        <v>3239</v>
      </c>
      <c r="D15" s="432" t="s">
        <v>3229</v>
      </c>
    </row>
    <row r="16" spans="1:4" ht="31.35" customHeight="1" x14ac:dyDescent="0.25">
      <c r="A16" s="829"/>
      <c r="B16" s="838"/>
      <c r="C16" s="436" t="s">
        <v>3240</v>
      </c>
      <c r="D16" s="432" t="s">
        <v>3229</v>
      </c>
    </row>
    <row r="17" spans="1:4" ht="38.1" customHeight="1" x14ac:dyDescent="0.25">
      <c r="A17" s="829"/>
      <c r="B17" s="838"/>
      <c r="C17" s="437" t="s">
        <v>3241</v>
      </c>
      <c r="D17" s="438" t="s">
        <v>3229</v>
      </c>
    </row>
    <row r="18" spans="1:4" ht="16.350000000000001" customHeight="1" thickBot="1" x14ac:dyDescent="0.3">
      <c r="A18" s="829"/>
      <c r="B18" s="839"/>
      <c r="C18" s="439" t="s">
        <v>3242</v>
      </c>
      <c r="D18" s="440" t="s">
        <v>3229</v>
      </c>
    </row>
    <row r="19" spans="1:4" ht="31.35" customHeight="1" x14ac:dyDescent="0.25">
      <c r="A19" s="829"/>
      <c r="B19" s="837" t="s">
        <v>3243</v>
      </c>
      <c r="C19" s="441" t="s">
        <v>3244</v>
      </c>
      <c r="D19" s="442" t="s">
        <v>3229</v>
      </c>
    </row>
    <row r="20" spans="1:4" ht="47.1" customHeight="1" x14ac:dyDescent="0.25">
      <c r="A20" s="829"/>
      <c r="B20" s="838"/>
      <c r="C20" s="443" t="s">
        <v>3245</v>
      </c>
      <c r="D20" s="444" t="s">
        <v>3229</v>
      </c>
    </row>
    <row r="21" spans="1:4" ht="32.1" customHeight="1" thickBot="1" x14ac:dyDescent="0.3">
      <c r="A21" s="829"/>
      <c r="B21" s="839"/>
      <c r="C21" s="445" t="s">
        <v>3246</v>
      </c>
      <c r="D21" s="440" t="s">
        <v>3229</v>
      </c>
    </row>
    <row r="22" spans="1:4" ht="47.1" customHeight="1" x14ac:dyDescent="0.25">
      <c r="A22" s="829"/>
      <c r="B22" s="837" t="s">
        <v>3247</v>
      </c>
      <c r="C22" s="446" t="s">
        <v>3248</v>
      </c>
      <c r="D22" s="447" t="s">
        <v>3229</v>
      </c>
    </row>
    <row r="23" spans="1:4" ht="62.85" customHeight="1" x14ac:dyDescent="0.25">
      <c r="A23" s="829"/>
      <c r="B23" s="838"/>
      <c r="C23" s="448" t="s">
        <v>3249</v>
      </c>
      <c r="D23" s="449" t="s">
        <v>3229</v>
      </c>
    </row>
    <row r="24" spans="1:4" ht="15.6" customHeight="1" x14ac:dyDescent="0.25">
      <c r="A24" s="829"/>
      <c r="B24" s="838"/>
      <c r="C24" s="435" t="s">
        <v>3250</v>
      </c>
      <c r="D24" s="432" t="s">
        <v>3229</v>
      </c>
    </row>
    <row r="25" spans="1:4" ht="15.6" customHeight="1" x14ac:dyDescent="0.25">
      <c r="A25" s="829"/>
      <c r="B25" s="838"/>
      <c r="C25" s="448" t="s">
        <v>3251</v>
      </c>
      <c r="D25" s="449" t="s">
        <v>3229</v>
      </c>
    </row>
    <row r="26" spans="1:4" ht="63" customHeight="1" thickBot="1" x14ac:dyDescent="0.3">
      <c r="A26" s="829"/>
      <c r="B26" s="839"/>
      <c r="C26" s="450" t="s">
        <v>3252</v>
      </c>
      <c r="D26" s="451" t="s">
        <v>3229</v>
      </c>
    </row>
    <row r="27" spans="1:4" ht="15.6" customHeight="1" x14ac:dyDescent="0.25">
      <c r="A27" s="829"/>
      <c r="B27" s="831" t="s">
        <v>3253</v>
      </c>
      <c r="C27" s="452" t="s">
        <v>3254</v>
      </c>
      <c r="D27" s="442" t="s">
        <v>3229</v>
      </c>
    </row>
    <row r="28" spans="1:4" ht="15.6" customHeight="1" x14ac:dyDescent="0.25">
      <c r="A28" s="829"/>
      <c r="B28" s="832"/>
      <c r="C28" s="453" t="s">
        <v>3255</v>
      </c>
      <c r="D28" s="454" t="s">
        <v>3229</v>
      </c>
    </row>
    <row r="29" spans="1:4" ht="15.6" customHeight="1" x14ac:dyDescent="0.25">
      <c r="A29" s="829"/>
      <c r="B29" s="832"/>
      <c r="C29" s="455" t="s">
        <v>3256</v>
      </c>
      <c r="D29" s="432" t="s">
        <v>3229</v>
      </c>
    </row>
    <row r="30" spans="1:4" ht="15.6" customHeight="1" x14ac:dyDescent="0.25">
      <c r="A30" s="829"/>
      <c r="B30" s="832"/>
      <c r="C30" s="453" t="s">
        <v>3257</v>
      </c>
      <c r="D30" s="454" t="s">
        <v>3229</v>
      </c>
    </row>
    <row r="31" spans="1:4" ht="15.6" customHeight="1" x14ac:dyDescent="0.25">
      <c r="A31" s="829"/>
      <c r="B31" s="832"/>
      <c r="C31" s="453" t="s">
        <v>3258</v>
      </c>
      <c r="D31" s="454" t="s">
        <v>3229</v>
      </c>
    </row>
    <row r="32" spans="1:4" ht="15.6" customHeight="1" x14ac:dyDescent="0.25">
      <c r="A32" s="829"/>
      <c r="B32" s="832"/>
      <c r="C32" s="456" t="s">
        <v>3259</v>
      </c>
      <c r="D32" s="449" t="s">
        <v>3229</v>
      </c>
    </row>
    <row r="33" spans="1:4" ht="16.350000000000001" customHeight="1" thickBot="1" x14ac:dyDescent="0.3">
      <c r="A33" s="829"/>
      <c r="B33" s="843"/>
      <c r="C33" s="457" t="s">
        <v>3260</v>
      </c>
      <c r="D33" s="451" t="s">
        <v>3229</v>
      </c>
    </row>
    <row r="34" spans="1:4" ht="15.6" customHeight="1" x14ac:dyDescent="0.25">
      <c r="A34" s="829"/>
      <c r="B34" s="844" t="s">
        <v>3261</v>
      </c>
      <c r="C34" s="458" t="s">
        <v>3262</v>
      </c>
      <c r="D34" s="447" t="s">
        <v>3229</v>
      </c>
    </row>
    <row r="35" spans="1:4" ht="15.6" customHeight="1" x14ac:dyDescent="0.25">
      <c r="A35" s="829"/>
      <c r="B35" s="832"/>
      <c r="C35" s="459" t="s">
        <v>3263</v>
      </c>
      <c r="D35" s="454" t="s">
        <v>3229</v>
      </c>
    </row>
    <row r="36" spans="1:4" ht="15.6" customHeight="1" x14ac:dyDescent="0.25">
      <c r="A36" s="829"/>
      <c r="B36" s="832"/>
      <c r="C36" s="459" t="s">
        <v>3264</v>
      </c>
      <c r="D36" s="454" t="s">
        <v>3229</v>
      </c>
    </row>
    <row r="37" spans="1:4" ht="15.6" customHeight="1" thickBot="1" x14ac:dyDescent="0.3">
      <c r="A37" s="830"/>
      <c r="B37" s="833"/>
      <c r="C37" s="460" t="s">
        <v>3265</v>
      </c>
      <c r="D37" s="451" t="s">
        <v>3229</v>
      </c>
    </row>
    <row r="38" spans="1:4" ht="15.6" customHeight="1" thickBot="1" x14ac:dyDescent="0.3">
      <c r="A38" s="828" t="s">
        <v>3266</v>
      </c>
      <c r="B38" s="461" t="s">
        <v>3267</v>
      </c>
      <c r="C38" s="462" t="s">
        <v>3268</v>
      </c>
      <c r="D38" s="463" t="s">
        <v>3229</v>
      </c>
    </row>
    <row r="39" spans="1:4" ht="31.35" customHeight="1" x14ac:dyDescent="0.25">
      <c r="A39" s="829"/>
      <c r="B39" s="831" t="s">
        <v>3269</v>
      </c>
      <c r="C39" s="464" t="s">
        <v>3270</v>
      </c>
      <c r="D39" s="447" t="s">
        <v>3229</v>
      </c>
    </row>
    <row r="40" spans="1:4" ht="31.35" customHeight="1" x14ac:dyDescent="0.25">
      <c r="A40" s="829"/>
      <c r="B40" s="832"/>
      <c r="C40" s="465" t="s">
        <v>3271</v>
      </c>
      <c r="D40" s="454" t="s">
        <v>3229</v>
      </c>
    </row>
    <row r="41" spans="1:4" ht="31.35" customHeight="1" thickBot="1" x14ac:dyDescent="0.3">
      <c r="A41" s="829"/>
      <c r="B41" s="833"/>
      <c r="C41" s="466" t="s">
        <v>3272</v>
      </c>
      <c r="D41" s="451" t="s">
        <v>3229</v>
      </c>
    </row>
    <row r="42" spans="1:4" ht="15.6" customHeight="1" thickBot="1" x14ac:dyDescent="0.3">
      <c r="A42" s="830"/>
      <c r="B42" s="467" t="s">
        <v>3273</v>
      </c>
      <c r="C42" s="468" t="s">
        <v>3274</v>
      </c>
      <c r="D42" s="442" t="s">
        <v>3229</v>
      </c>
    </row>
    <row r="43" spans="1:4" ht="15.6" customHeight="1" x14ac:dyDescent="0.25">
      <c r="A43" s="834" t="s">
        <v>3275</v>
      </c>
      <c r="B43" s="831" t="s">
        <v>3276</v>
      </c>
      <c r="C43" s="469" t="s">
        <v>3277</v>
      </c>
      <c r="D43" s="470" t="s">
        <v>3229</v>
      </c>
    </row>
    <row r="44" spans="1:4" ht="15.6" customHeight="1" x14ac:dyDescent="0.25">
      <c r="A44" s="835"/>
      <c r="B44" s="832"/>
      <c r="C44" s="472" t="s">
        <v>3278</v>
      </c>
      <c r="D44" s="432" t="s">
        <v>3229</v>
      </c>
    </row>
    <row r="45" spans="1:4" ht="15.6" customHeight="1" thickBot="1" x14ac:dyDescent="0.3">
      <c r="A45" s="836"/>
      <c r="B45" s="833"/>
      <c r="C45" s="473" t="s">
        <v>3279</v>
      </c>
      <c r="D45" s="451" t="s">
        <v>3229</v>
      </c>
    </row>
    <row r="46" spans="1:4" ht="15.6" customHeight="1" x14ac:dyDescent="0.25">
      <c r="A46" s="828" t="s">
        <v>3280</v>
      </c>
      <c r="B46" s="831" t="s">
        <v>3281</v>
      </c>
      <c r="C46" s="474" t="s">
        <v>3282</v>
      </c>
      <c r="D46" s="447" t="s">
        <v>3233</v>
      </c>
    </row>
    <row r="47" spans="1:4" ht="15.6" customHeight="1" x14ac:dyDescent="0.25">
      <c r="A47" s="829"/>
      <c r="B47" s="832"/>
      <c r="C47" s="453" t="s">
        <v>3283</v>
      </c>
      <c r="D47" s="454" t="s">
        <v>3233</v>
      </c>
    </row>
    <row r="48" spans="1:4" ht="15.6" customHeight="1" x14ac:dyDescent="0.25">
      <c r="A48" s="829"/>
      <c r="B48" s="832"/>
      <c r="C48" s="475" t="s">
        <v>3284</v>
      </c>
      <c r="D48" s="476" t="s">
        <v>3233</v>
      </c>
    </row>
    <row r="49" spans="1:4" ht="15.6" customHeight="1" thickBot="1" x14ac:dyDescent="0.3">
      <c r="A49" s="829"/>
      <c r="B49" s="832"/>
      <c r="C49" s="477" t="s">
        <v>3285</v>
      </c>
      <c r="D49" s="478" t="s">
        <v>3233</v>
      </c>
    </row>
    <row r="50" spans="1:4" ht="15.6" customHeight="1" x14ac:dyDescent="0.25">
      <c r="A50" s="829"/>
      <c r="B50" s="832"/>
      <c r="C50" s="479" t="s">
        <v>3286</v>
      </c>
      <c r="D50" s="449" t="s">
        <v>3233</v>
      </c>
    </row>
    <row r="51" spans="1:4" ht="15.6" customHeight="1" x14ac:dyDescent="0.25">
      <c r="A51" s="829"/>
      <c r="B51" s="832"/>
      <c r="C51" s="453" t="s">
        <v>3287</v>
      </c>
      <c r="D51" s="454" t="s">
        <v>3229</v>
      </c>
    </row>
    <row r="52" spans="1:4" ht="15.6" customHeight="1" x14ac:dyDescent="0.25">
      <c r="A52" s="829"/>
      <c r="B52" s="832"/>
      <c r="C52" s="453" t="s">
        <v>3288</v>
      </c>
      <c r="D52" s="454" t="s">
        <v>3233</v>
      </c>
    </row>
    <row r="53" spans="1:4" ht="15.6" customHeight="1" x14ac:dyDescent="0.25">
      <c r="A53" s="829"/>
      <c r="B53" s="832"/>
      <c r="C53" s="453" t="s">
        <v>3289</v>
      </c>
      <c r="D53" s="454" t="s">
        <v>3233</v>
      </c>
    </row>
    <row r="54" spans="1:4" ht="31.35" customHeight="1" x14ac:dyDescent="0.25">
      <c r="A54" s="829"/>
      <c r="B54" s="832"/>
      <c r="C54" s="453" t="s">
        <v>3290</v>
      </c>
      <c r="D54" s="454" t="s">
        <v>3233</v>
      </c>
    </row>
    <row r="55" spans="1:4" ht="15.6" customHeight="1" x14ac:dyDescent="0.25">
      <c r="A55" s="829"/>
      <c r="B55" s="832"/>
      <c r="C55" s="453" t="s">
        <v>3291</v>
      </c>
      <c r="D55" s="454" t="s">
        <v>3229</v>
      </c>
    </row>
    <row r="56" spans="1:4" ht="15.6" customHeight="1" x14ac:dyDescent="0.25">
      <c r="A56" s="829"/>
      <c r="B56" s="832"/>
      <c r="C56" s="453" t="s">
        <v>3292</v>
      </c>
      <c r="D56" s="454" t="s">
        <v>3233</v>
      </c>
    </row>
    <row r="57" spans="1:4" ht="24.75" customHeight="1" x14ac:dyDescent="0.25">
      <c r="A57" s="829"/>
      <c r="B57" s="832"/>
      <c r="C57" s="475" t="s">
        <v>3293</v>
      </c>
      <c r="D57" s="476" t="s">
        <v>3229</v>
      </c>
    </row>
    <row r="58" spans="1:4" ht="15.6" customHeight="1" thickBot="1" x14ac:dyDescent="0.3">
      <c r="A58" s="829"/>
      <c r="B58" s="833"/>
      <c r="C58" s="480" t="s">
        <v>3294</v>
      </c>
      <c r="D58" s="481" t="s">
        <v>3233</v>
      </c>
    </row>
    <row r="59" spans="1:4" ht="15.6" customHeight="1" x14ac:dyDescent="0.25">
      <c r="A59" s="829"/>
      <c r="B59" s="837" t="s">
        <v>3295</v>
      </c>
      <c r="C59" s="456" t="s">
        <v>3296</v>
      </c>
      <c r="D59" s="449" t="s">
        <v>3233</v>
      </c>
    </row>
    <row r="60" spans="1:4" ht="15.6" customHeight="1" x14ac:dyDescent="0.25">
      <c r="A60" s="829"/>
      <c r="B60" s="838"/>
      <c r="C60" s="448" t="s">
        <v>3297</v>
      </c>
      <c r="D60" s="449" t="s">
        <v>3233</v>
      </c>
    </row>
    <row r="61" spans="1:4" ht="15.6" customHeight="1" x14ac:dyDescent="0.25">
      <c r="A61" s="829"/>
      <c r="B61" s="838"/>
      <c r="C61" s="482" t="s">
        <v>3298</v>
      </c>
      <c r="D61" s="454" t="s">
        <v>3233</v>
      </c>
    </row>
    <row r="62" spans="1:4" ht="15.6" customHeight="1" x14ac:dyDescent="0.25">
      <c r="A62" s="829"/>
      <c r="B62" s="838"/>
      <c r="C62" s="448" t="s">
        <v>3299</v>
      </c>
      <c r="D62" s="449" t="s">
        <v>3233</v>
      </c>
    </row>
    <row r="63" spans="1:4" ht="15.6" customHeight="1" x14ac:dyDescent="0.25">
      <c r="A63" s="829"/>
      <c r="B63" s="838"/>
      <c r="C63" s="448" t="s">
        <v>3300</v>
      </c>
      <c r="D63" s="449" t="s">
        <v>3233</v>
      </c>
    </row>
    <row r="64" spans="1:4" ht="15.6" customHeight="1" thickBot="1" x14ac:dyDescent="0.3">
      <c r="A64" s="829"/>
      <c r="B64" s="839"/>
      <c r="C64" s="435" t="s">
        <v>3301</v>
      </c>
      <c r="D64" s="432" t="s">
        <v>3233</v>
      </c>
    </row>
    <row r="65" spans="1:4" ht="15.6" customHeight="1" x14ac:dyDescent="0.25">
      <c r="A65" s="829"/>
      <c r="B65" s="837" t="s">
        <v>3302</v>
      </c>
      <c r="C65" s="483" t="s">
        <v>3303</v>
      </c>
      <c r="D65" s="484" t="s">
        <v>3233</v>
      </c>
    </row>
    <row r="66" spans="1:4" ht="15.6" customHeight="1" x14ac:dyDescent="0.25">
      <c r="A66" s="829"/>
      <c r="B66" s="838"/>
      <c r="C66" s="485" t="s">
        <v>3304</v>
      </c>
      <c r="D66" s="454" t="s">
        <v>3233</v>
      </c>
    </row>
    <row r="67" spans="1:4" ht="15.6" customHeight="1" x14ac:dyDescent="0.25">
      <c r="A67" s="829"/>
      <c r="B67" s="838"/>
      <c r="C67" s="486" t="s">
        <v>3305</v>
      </c>
      <c r="D67" s="449" t="s">
        <v>3233</v>
      </c>
    </row>
    <row r="68" spans="1:4" ht="15.6" customHeight="1" x14ac:dyDescent="0.25">
      <c r="A68" s="829"/>
      <c r="B68" s="838"/>
      <c r="C68" s="485" t="s">
        <v>3306</v>
      </c>
      <c r="D68" s="454" t="s">
        <v>3233</v>
      </c>
    </row>
    <row r="69" spans="1:4" ht="15.6" customHeight="1" x14ac:dyDescent="0.25">
      <c r="A69" s="829"/>
      <c r="B69" s="838"/>
      <c r="C69" s="486" t="s">
        <v>3307</v>
      </c>
      <c r="D69" s="449" t="s">
        <v>3233</v>
      </c>
    </row>
    <row r="70" spans="1:4" ht="15.6" customHeight="1" x14ac:dyDescent="0.25">
      <c r="A70" s="829"/>
      <c r="B70" s="838"/>
      <c r="C70" s="485" t="s">
        <v>3308</v>
      </c>
      <c r="D70" s="454" t="s">
        <v>3233</v>
      </c>
    </row>
    <row r="71" spans="1:4" ht="15.6" customHeight="1" x14ac:dyDescent="0.25">
      <c r="A71" s="829"/>
      <c r="B71" s="838"/>
      <c r="C71" s="485" t="s">
        <v>3309</v>
      </c>
      <c r="D71" s="454" t="s">
        <v>3233</v>
      </c>
    </row>
    <row r="72" spans="1:4" ht="15.6" customHeight="1" thickBot="1" x14ac:dyDescent="0.3">
      <c r="A72" s="829"/>
      <c r="B72" s="839"/>
      <c r="C72" s="487" t="s">
        <v>3310</v>
      </c>
      <c r="D72" s="428" t="s">
        <v>3233</v>
      </c>
    </row>
    <row r="73" spans="1:4" ht="15.6" customHeight="1" x14ac:dyDescent="0.25">
      <c r="A73" s="829"/>
      <c r="B73" s="840" t="s">
        <v>3311</v>
      </c>
      <c r="C73" s="488" t="s">
        <v>3312</v>
      </c>
      <c r="D73" s="484" t="s">
        <v>3229</v>
      </c>
    </row>
    <row r="74" spans="1:4" ht="15.6" customHeight="1" x14ac:dyDescent="0.25">
      <c r="A74" s="829"/>
      <c r="B74" s="841"/>
      <c r="C74" s="456" t="s">
        <v>3313</v>
      </c>
      <c r="D74" s="449" t="s">
        <v>3229</v>
      </c>
    </row>
    <row r="75" spans="1:4" ht="15.6" customHeight="1" x14ac:dyDescent="0.25">
      <c r="A75" s="829"/>
      <c r="B75" s="841"/>
      <c r="C75" s="453" t="s">
        <v>3314</v>
      </c>
      <c r="D75" s="454" t="s">
        <v>3233</v>
      </c>
    </row>
    <row r="76" spans="1:4" ht="15.6" customHeight="1" x14ac:dyDescent="0.25">
      <c r="A76" s="829"/>
      <c r="B76" s="841"/>
      <c r="C76" s="456" t="s">
        <v>3315</v>
      </c>
      <c r="D76" s="449" t="s">
        <v>3233</v>
      </c>
    </row>
    <row r="77" spans="1:4" ht="15.6" customHeight="1" x14ac:dyDescent="0.25">
      <c r="A77" s="829"/>
      <c r="B77" s="841"/>
      <c r="C77" s="455" t="s">
        <v>3316</v>
      </c>
      <c r="D77" s="432" t="s">
        <v>3233</v>
      </c>
    </row>
    <row r="78" spans="1:4" ht="15.6" customHeight="1" x14ac:dyDescent="0.25">
      <c r="A78" s="829"/>
      <c r="B78" s="841"/>
      <c r="C78" s="456" t="s">
        <v>3317</v>
      </c>
      <c r="D78" s="449" t="s">
        <v>3229</v>
      </c>
    </row>
    <row r="79" spans="1:4" ht="31.35" customHeight="1" x14ac:dyDescent="0.25">
      <c r="A79" s="829"/>
      <c r="B79" s="841"/>
      <c r="C79" s="489" t="s">
        <v>3318</v>
      </c>
      <c r="D79" s="449" t="s">
        <v>3229</v>
      </c>
    </row>
    <row r="80" spans="1:4" ht="15.6" customHeight="1" x14ac:dyDescent="0.25">
      <c r="A80" s="829"/>
      <c r="B80" s="841"/>
      <c r="C80" s="489" t="s">
        <v>3319</v>
      </c>
      <c r="D80" s="449" t="s">
        <v>3229</v>
      </c>
    </row>
    <row r="81" spans="1:7" ht="15.6" customHeight="1" x14ac:dyDescent="0.25">
      <c r="A81" s="829"/>
      <c r="B81" s="841"/>
      <c r="C81" s="453" t="s">
        <v>3320</v>
      </c>
      <c r="D81" s="454" t="s">
        <v>3233</v>
      </c>
      <c r="E81" s="27"/>
    </row>
    <row r="82" spans="1:7" ht="15.6" customHeight="1" thickBot="1" x14ac:dyDescent="0.3">
      <c r="A82" s="830"/>
      <c r="B82" s="842"/>
      <c r="C82" s="490" t="s">
        <v>3321</v>
      </c>
      <c r="D82" s="451" t="s">
        <v>3229</v>
      </c>
      <c r="E82" s="27"/>
    </row>
    <row r="83" spans="1:7" ht="16.5" thickBot="1" x14ac:dyDescent="0.3">
      <c r="A83" s="24"/>
    </row>
    <row r="84" spans="1:7" x14ac:dyDescent="0.25">
      <c r="A84" s="825" t="s">
        <v>316</v>
      </c>
      <c r="B84" s="826"/>
      <c r="C84" s="808"/>
      <c r="D84" s="808"/>
      <c r="E84" s="808"/>
      <c r="F84" s="808"/>
      <c r="G84" s="857" t="s">
        <v>3322</v>
      </c>
    </row>
    <row r="85" spans="1:7" x14ac:dyDescent="0.25">
      <c r="A85" s="788" t="s">
        <v>2632</v>
      </c>
      <c r="B85" s="789"/>
      <c r="C85" s="859" t="s">
        <v>3323</v>
      </c>
      <c r="D85" s="789"/>
      <c r="E85" s="788" t="s">
        <v>3324</v>
      </c>
      <c r="F85" s="790"/>
      <c r="G85" s="821"/>
    </row>
    <row r="86" spans="1:7" ht="47.25" x14ac:dyDescent="0.25">
      <c r="A86" s="60" t="s">
        <v>961</v>
      </c>
      <c r="B86" s="60" t="s">
        <v>960</v>
      </c>
      <c r="C86" s="111" t="s">
        <v>963</v>
      </c>
      <c r="D86" s="112" t="s">
        <v>962</v>
      </c>
      <c r="E86" s="59" t="s">
        <v>3325</v>
      </c>
      <c r="F86" s="60" t="s">
        <v>3326</v>
      </c>
      <c r="G86" s="858"/>
    </row>
    <row r="87" spans="1:7" ht="31.5" x14ac:dyDescent="0.25">
      <c r="A87" s="853" t="s">
        <v>3327</v>
      </c>
      <c r="B87" s="855" t="s">
        <v>3328</v>
      </c>
      <c r="C87" s="316" t="s">
        <v>1652</v>
      </c>
      <c r="D87" s="316" t="s">
        <v>1652</v>
      </c>
      <c r="E87" s="316" t="s">
        <v>1652</v>
      </c>
      <c r="F87" s="316" t="s">
        <v>1652</v>
      </c>
      <c r="G87" s="45" t="s">
        <v>3329</v>
      </c>
    </row>
    <row r="88" spans="1:7" ht="62.85" customHeight="1" x14ac:dyDescent="0.25">
      <c r="A88" s="854"/>
      <c r="B88" s="856"/>
      <c r="C88" s="847" t="s">
        <v>3330</v>
      </c>
      <c r="D88" s="845" t="s">
        <v>3331</v>
      </c>
      <c r="E88" s="114" t="s">
        <v>3330</v>
      </c>
      <c r="F88" s="115" t="s">
        <v>3332</v>
      </c>
      <c r="G88" s="116" t="s">
        <v>3333</v>
      </c>
    </row>
    <row r="89" spans="1:7" ht="62.85" customHeight="1" x14ac:dyDescent="0.25">
      <c r="A89" s="854"/>
      <c r="B89" s="856"/>
      <c r="C89" s="849"/>
      <c r="D89" s="850"/>
      <c r="E89" s="117" t="s">
        <v>3334</v>
      </c>
      <c r="F89" s="118" t="s">
        <v>3335</v>
      </c>
      <c r="G89" s="119" t="s">
        <v>3336</v>
      </c>
    </row>
    <row r="90" spans="1:7" ht="62.85" customHeight="1" x14ac:dyDescent="0.25">
      <c r="A90" s="854"/>
      <c r="B90" s="856"/>
      <c r="C90" s="312" t="s">
        <v>2641</v>
      </c>
      <c r="D90" s="314" t="s">
        <v>3337</v>
      </c>
      <c r="E90" s="140" t="s">
        <v>2641</v>
      </c>
      <c r="F90" s="141" t="s">
        <v>3338</v>
      </c>
      <c r="G90" s="142" t="s">
        <v>3339</v>
      </c>
    </row>
    <row r="91" spans="1:7" ht="47.25" x14ac:dyDescent="0.25">
      <c r="A91" s="853" t="s">
        <v>3340</v>
      </c>
      <c r="B91" s="855" t="s">
        <v>3341</v>
      </c>
      <c r="C91" s="316" t="s">
        <v>1652</v>
      </c>
      <c r="D91" s="316" t="s">
        <v>1652</v>
      </c>
      <c r="E91" s="316" t="s">
        <v>1652</v>
      </c>
      <c r="F91" s="316" t="s">
        <v>1652</v>
      </c>
      <c r="G91" s="45" t="s">
        <v>3342</v>
      </c>
    </row>
    <row r="92" spans="1:7" ht="47.25" x14ac:dyDescent="0.25">
      <c r="A92" s="854"/>
      <c r="B92" s="856"/>
      <c r="C92" s="311" t="s">
        <v>3343</v>
      </c>
      <c r="D92" s="313" t="s">
        <v>3344</v>
      </c>
      <c r="E92" s="143" t="s">
        <v>3343</v>
      </c>
      <c r="F92" s="144" t="s">
        <v>3345</v>
      </c>
      <c r="G92" s="145" t="s">
        <v>3346</v>
      </c>
    </row>
    <row r="93" spans="1:7" ht="63" x14ac:dyDescent="0.25">
      <c r="A93" s="854"/>
      <c r="B93" s="856"/>
      <c r="C93" s="847" t="s">
        <v>3347</v>
      </c>
      <c r="D93" s="845" t="s">
        <v>3348</v>
      </c>
      <c r="E93" s="314" t="s">
        <v>1652</v>
      </c>
      <c r="F93" s="314" t="s">
        <v>1652</v>
      </c>
      <c r="G93" s="120" t="s">
        <v>3349</v>
      </c>
    </row>
    <row r="94" spans="1:7" ht="94.5" x14ac:dyDescent="0.25">
      <c r="A94" s="854"/>
      <c r="B94" s="856"/>
      <c r="C94" s="848"/>
      <c r="D94" s="846"/>
      <c r="E94" s="114" t="s">
        <v>3350</v>
      </c>
      <c r="F94" s="115" t="s">
        <v>3351</v>
      </c>
      <c r="G94" s="116" t="s">
        <v>3352</v>
      </c>
    </row>
    <row r="95" spans="1:7" ht="121.5" customHeight="1" x14ac:dyDescent="0.25">
      <c r="A95" s="854"/>
      <c r="B95" s="856"/>
      <c r="C95" s="848"/>
      <c r="D95" s="846"/>
      <c r="E95" s="121" t="s">
        <v>3353</v>
      </c>
      <c r="F95" s="122" t="s">
        <v>3354</v>
      </c>
      <c r="G95" s="113" t="s">
        <v>3355</v>
      </c>
    </row>
    <row r="96" spans="1:7" ht="63" x14ac:dyDescent="0.25">
      <c r="A96" s="854"/>
      <c r="B96" s="856"/>
      <c r="C96" s="848"/>
      <c r="D96" s="846"/>
      <c r="E96" s="121" t="s">
        <v>3356</v>
      </c>
      <c r="F96" s="122" t="s">
        <v>3357</v>
      </c>
      <c r="G96" s="113" t="s">
        <v>3358</v>
      </c>
    </row>
    <row r="97" spans="1:7" ht="62.85" customHeight="1" x14ac:dyDescent="0.25">
      <c r="A97" s="854"/>
      <c r="B97" s="856"/>
      <c r="C97" s="848"/>
      <c r="D97" s="846"/>
      <c r="E97" s="121" t="s">
        <v>3359</v>
      </c>
      <c r="F97" s="122" t="s">
        <v>3360</v>
      </c>
      <c r="G97" s="113" t="s">
        <v>3361</v>
      </c>
    </row>
    <row r="98" spans="1:7" ht="296.85000000000002" customHeight="1" x14ac:dyDescent="0.25">
      <c r="A98" s="854"/>
      <c r="B98" s="856"/>
      <c r="C98" s="848"/>
      <c r="D98" s="846"/>
      <c r="E98" s="123" t="s">
        <v>3362</v>
      </c>
      <c r="F98" s="124" t="s">
        <v>3363</v>
      </c>
      <c r="G98" s="125" t="s">
        <v>3364</v>
      </c>
    </row>
    <row r="99" spans="1:7" ht="168" customHeight="1" x14ac:dyDescent="0.25">
      <c r="A99" s="854"/>
      <c r="B99" s="856"/>
      <c r="C99" s="847" t="s">
        <v>3365</v>
      </c>
      <c r="D99" s="845" t="s">
        <v>3366</v>
      </c>
      <c r="E99" s="313" t="s">
        <v>1652</v>
      </c>
      <c r="F99" s="313" t="s">
        <v>1652</v>
      </c>
      <c r="G99" s="46" t="s">
        <v>3367</v>
      </c>
    </row>
    <row r="100" spans="1:7" ht="93.6" customHeight="1" x14ac:dyDescent="0.25">
      <c r="A100" s="854"/>
      <c r="B100" s="856"/>
      <c r="C100" s="848"/>
      <c r="D100" s="846"/>
      <c r="E100" s="114" t="s">
        <v>3368</v>
      </c>
      <c r="F100" s="115" t="s">
        <v>3369</v>
      </c>
      <c r="G100" s="116" t="s">
        <v>3370</v>
      </c>
    </row>
    <row r="101" spans="1:7" ht="63" x14ac:dyDescent="0.25">
      <c r="A101" s="854"/>
      <c r="B101" s="856"/>
      <c r="C101" s="848"/>
      <c r="D101" s="846"/>
      <c r="E101" s="121" t="s">
        <v>3371</v>
      </c>
      <c r="F101" s="122" t="s">
        <v>3372</v>
      </c>
      <c r="G101" s="113" t="s">
        <v>3373</v>
      </c>
    </row>
    <row r="102" spans="1:7" ht="78.75" x14ac:dyDescent="0.25">
      <c r="A102" s="854"/>
      <c r="B102" s="856"/>
      <c r="C102" s="848"/>
      <c r="D102" s="846"/>
      <c r="E102" s="123" t="s">
        <v>3374</v>
      </c>
      <c r="F102" s="124" t="s">
        <v>3375</v>
      </c>
      <c r="G102" s="125" t="s">
        <v>3376</v>
      </c>
    </row>
    <row r="103" spans="1:7" ht="94.5" x14ac:dyDescent="0.25">
      <c r="A103" s="854"/>
      <c r="B103" s="856"/>
      <c r="C103" s="847" t="s">
        <v>3377</v>
      </c>
      <c r="D103" s="845" t="s">
        <v>3378</v>
      </c>
      <c r="E103" s="313" t="s">
        <v>1652</v>
      </c>
      <c r="F103" s="313" t="s">
        <v>1652</v>
      </c>
      <c r="G103" s="46" t="s">
        <v>3379</v>
      </c>
    </row>
    <row r="104" spans="1:7" ht="218.85" customHeight="1" x14ac:dyDescent="0.25">
      <c r="A104" s="854"/>
      <c r="B104" s="856"/>
      <c r="C104" s="848"/>
      <c r="D104" s="846"/>
      <c r="E104" s="114" t="s">
        <v>3380</v>
      </c>
      <c r="F104" s="115" t="s">
        <v>3381</v>
      </c>
      <c r="G104" s="116" t="s">
        <v>3382</v>
      </c>
    </row>
    <row r="105" spans="1:7" ht="93.6" customHeight="1" x14ac:dyDescent="0.25">
      <c r="A105" s="854"/>
      <c r="B105" s="856"/>
      <c r="C105" s="848"/>
      <c r="D105" s="846"/>
      <c r="E105" s="121" t="s">
        <v>3383</v>
      </c>
      <c r="F105" s="122" t="s">
        <v>3384</v>
      </c>
      <c r="G105" s="113" t="s">
        <v>3385</v>
      </c>
    </row>
    <row r="106" spans="1:7" ht="94.5" x14ac:dyDescent="0.25">
      <c r="A106" s="854"/>
      <c r="B106" s="856"/>
      <c r="C106" s="848"/>
      <c r="D106" s="846"/>
      <c r="E106" s="121" t="s">
        <v>3386</v>
      </c>
      <c r="F106" s="122" t="s">
        <v>3387</v>
      </c>
      <c r="G106" s="113" t="s">
        <v>3388</v>
      </c>
    </row>
    <row r="107" spans="1:7" ht="78" customHeight="1" x14ac:dyDescent="0.25">
      <c r="A107" s="854"/>
      <c r="B107" s="856"/>
      <c r="C107" s="848"/>
      <c r="D107" s="846"/>
      <c r="E107" s="121" t="s">
        <v>3389</v>
      </c>
      <c r="F107" s="122" t="s">
        <v>3390</v>
      </c>
      <c r="G107" s="113" t="s">
        <v>3391</v>
      </c>
    </row>
    <row r="108" spans="1:7" ht="47.25" x14ac:dyDescent="0.25">
      <c r="A108" s="854"/>
      <c r="B108" s="856"/>
      <c r="C108" s="848"/>
      <c r="D108" s="846"/>
      <c r="E108" s="123" t="s">
        <v>3392</v>
      </c>
      <c r="F108" s="124" t="s">
        <v>3393</v>
      </c>
      <c r="G108" s="125" t="s">
        <v>3394</v>
      </c>
    </row>
    <row r="109" spans="1:7" ht="93.6" customHeight="1" x14ac:dyDescent="0.25">
      <c r="A109" s="854"/>
      <c r="B109" s="856"/>
      <c r="C109" s="847" t="s">
        <v>3395</v>
      </c>
      <c r="D109" s="845" t="s">
        <v>3396</v>
      </c>
      <c r="E109" s="314" t="s">
        <v>1652</v>
      </c>
      <c r="F109" s="314" t="s">
        <v>1652</v>
      </c>
      <c r="G109" s="120" t="s">
        <v>3397</v>
      </c>
    </row>
    <row r="110" spans="1:7" ht="78" customHeight="1" x14ac:dyDescent="0.25">
      <c r="A110" s="854"/>
      <c r="B110" s="856"/>
      <c r="C110" s="848"/>
      <c r="D110" s="846"/>
      <c r="E110" s="114" t="s">
        <v>3398</v>
      </c>
      <c r="F110" s="115" t="s">
        <v>3399</v>
      </c>
      <c r="G110" s="116" t="s">
        <v>3400</v>
      </c>
    </row>
    <row r="111" spans="1:7" ht="93.6" customHeight="1" x14ac:dyDescent="0.25">
      <c r="A111" s="854"/>
      <c r="B111" s="856"/>
      <c r="C111" s="848"/>
      <c r="D111" s="846"/>
      <c r="E111" s="121" t="s">
        <v>3401</v>
      </c>
      <c r="F111" s="122" t="s">
        <v>3402</v>
      </c>
      <c r="G111" s="113" t="s">
        <v>3403</v>
      </c>
    </row>
    <row r="112" spans="1:7" ht="47.1" customHeight="1" x14ac:dyDescent="0.25">
      <c r="A112" s="854"/>
      <c r="B112" s="856"/>
      <c r="C112" s="848"/>
      <c r="D112" s="846"/>
      <c r="E112" s="121" t="s">
        <v>3404</v>
      </c>
      <c r="F112" s="122" t="s">
        <v>3405</v>
      </c>
      <c r="G112" s="113" t="s">
        <v>3406</v>
      </c>
    </row>
    <row r="113" spans="1:7" ht="94.5" x14ac:dyDescent="0.25">
      <c r="A113" s="854"/>
      <c r="B113" s="856"/>
      <c r="C113" s="848"/>
      <c r="D113" s="846"/>
      <c r="E113" s="121" t="s">
        <v>3407</v>
      </c>
      <c r="F113" s="122" t="s">
        <v>3408</v>
      </c>
      <c r="G113" s="113" t="s">
        <v>3409</v>
      </c>
    </row>
    <row r="114" spans="1:7" ht="94.5" x14ac:dyDescent="0.25">
      <c r="A114" s="854"/>
      <c r="B114" s="856"/>
      <c r="C114" s="848"/>
      <c r="D114" s="846"/>
      <c r="E114" s="121" t="s">
        <v>3410</v>
      </c>
      <c r="F114" s="122" t="s">
        <v>3411</v>
      </c>
      <c r="G114" s="113" t="s">
        <v>3412</v>
      </c>
    </row>
    <row r="115" spans="1:7" ht="110.25" x14ac:dyDescent="0.25">
      <c r="A115" s="854"/>
      <c r="B115" s="856"/>
      <c r="C115" s="848"/>
      <c r="D115" s="846"/>
      <c r="E115" s="121" t="s">
        <v>3413</v>
      </c>
      <c r="F115" s="122" t="s">
        <v>3414</v>
      </c>
      <c r="G115" s="113" t="s">
        <v>3415</v>
      </c>
    </row>
    <row r="116" spans="1:7" ht="141.75" x14ac:dyDescent="0.25">
      <c r="A116" s="854"/>
      <c r="B116" s="856"/>
      <c r="C116" s="848"/>
      <c r="D116" s="846"/>
      <c r="E116" s="123" t="s">
        <v>3416</v>
      </c>
      <c r="F116" s="124" t="s">
        <v>3417</v>
      </c>
      <c r="G116" s="125" t="s">
        <v>3418</v>
      </c>
    </row>
    <row r="117" spans="1:7" ht="63" x14ac:dyDescent="0.25">
      <c r="A117" s="854"/>
      <c r="B117" s="856"/>
      <c r="C117" s="851" t="s">
        <v>3419</v>
      </c>
      <c r="D117" s="852" t="s">
        <v>3420</v>
      </c>
      <c r="E117" s="315" t="s">
        <v>1652</v>
      </c>
      <c r="F117" s="315" t="s">
        <v>1652</v>
      </c>
      <c r="G117" s="126" t="s">
        <v>3421</v>
      </c>
    </row>
    <row r="118" spans="1:7" ht="61.5" x14ac:dyDescent="0.25">
      <c r="A118" s="854"/>
      <c r="B118" s="856"/>
      <c r="C118" s="851"/>
      <c r="D118" s="852"/>
      <c r="E118" s="127" t="s">
        <v>3422</v>
      </c>
      <c r="F118" s="128" t="s">
        <v>3423</v>
      </c>
      <c r="G118" s="129" t="s">
        <v>3424</v>
      </c>
    </row>
    <row r="119" spans="1:7" ht="62.25" x14ac:dyDescent="0.25">
      <c r="A119" s="854"/>
      <c r="B119" s="856"/>
      <c r="C119" s="851"/>
      <c r="D119" s="852"/>
      <c r="E119" s="130" t="s">
        <v>3425</v>
      </c>
      <c r="F119" s="131" t="s">
        <v>3426</v>
      </c>
      <c r="G119" s="132" t="s">
        <v>3427</v>
      </c>
    </row>
    <row r="120" spans="1:7" ht="77.25" x14ac:dyDescent="0.25">
      <c r="A120" s="854"/>
      <c r="B120" s="856"/>
      <c r="C120" s="851"/>
      <c r="D120" s="852"/>
      <c r="E120" s="130" t="s">
        <v>3428</v>
      </c>
      <c r="F120" s="131" t="s">
        <v>3429</v>
      </c>
      <c r="G120" s="132" t="s">
        <v>3430</v>
      </c>
    </row>
    <row r="121" spans="1:7" ht="77.25" x14ac:dyDescent="0.25">
      <c r="A121" s="854"/>
      <c r="B121" s="856"/>
      <c r="C121" s="851"/>
      <c r="D121" s="852"/>
      <c r="E121" s="133" t="s">
        <v>3431</v>
      </c>
      <c r="F121" s="134" t="s">
        <v>3432</v>
      </c>
      <c r="G121" s="135" t="s">
        <v>3433</v>
      </c>
    </row>
    <row r="122" spans="1:7" ht="110.25" x14ac:dyDescent="0.25">
      <c r="A122" s="853" t="s">
        <v>3434</v>
      </c>
      <c r="B122" s="855" t="s">
        <v>3435</v>
      </c>
      <c r="C122" s="316" t="s">
        <v>1652</v>
      </c>
      <c r="D122" s="316" t="s">
        <v>1652</v>
      </c>
      <c r="E122" s="316" t="s">
        <v>1652</v>
      </c>
      <c r="F122" s="316" t="s">
        <v>1652</v>
      </c>
      <c r="G122" s="45" t="s">
        <v>3436</v>
      </c>
    </row>
    <row r="123" spans="1:7" ht="78" customHeight="1" x14ac:dyDescent="0.25">
      <c r="A123" s="854"/>
      <c r="B123" s="856"/>
      <c r="C123" s="311" t="s">
        <v>3437</v>
      </c>
      <c r="D123" s="136" t="s">
        <v>3438</v>
      </c>
      <c r="E123" s="146" t="s">
        <v>3437</v>
      </c>
      <c r="F123" s="147" t="s">
        <v>3439</v>
      </c>
      <c r="G123" s="148" t="s">
        <v>3440</v>
      </c>
    </row>
    <row r="124" spans="1:7" ht="31.5" x14ac:dyDescent="0.25">
      <c r="A124" s="854"/>
      <c r="B124" s="856"/>
      <c r="C124" s="847" t="s">
        <v>3441</v>
      </c>
      <c r="D124" s="845" t="s">
        <v>3442</v>
      </c>
      <c r="E124" s="313" t="s">
        <v>1652</v>
      </c>
      <c r="F124" s="313" t="s">
        <v>1652</v>
      </c>
      <c r="G124" s="46" t="s">
        <v>3443</v>
      </c>
    </row>
    <row r="125" spans="1:7" ht="126" x14ac:dyDescent="0.25">
      <c r="A125" s="854"/>
      <c r="B125" s="856"/>
      <c r="C125" s="848"/>
      <c r="D125" s="846"/>
      <c r="E125" s="114" t="s">
        <v>3444</v>
      </c>
      <c r="F125" s="115" t="s">
        <v>3445</v>
      </c>
      <c r="G125" s="116" t="s">
        <v>3446</v>
      </c>
    </row>
    <row r="126" spans="1:7" ht="126" x14ac:dyDescent="0.25">
      <c r="A126" s="854"/>
      <c r="B126" s="856"/>
      <c r="C126" s="848"/>
      <c r="D126" s="846"/>
      <c r="E126" s="121" t="s">
        <v>3447</v>
      </c>
      <c r="F126" s="122" t="s">
        <v>3448</v>
      </c>
      <c r="G126" s="113" t="s">
        <v>3449</v>
      </c>
    </row>
    <row r="127" spans="1:7" ht="94.5" x14ac:dyDescent="0.25">
      <c r="A127" s="854"/>
      <c r="B127" s="856"/>
      <c r="C127" s="848"/>
      <c r="D127" s="846"/>
      <c r="E127" s="121" t="s">
        <v>3450</v>
      </c>
      <c r="F127" s="122" t="s">
        <v>3451</v>
      </c>
      <c r="G127" s="113" t="s">
        <v>3452</v>
      </c>
    </row>
    <row r="128" spans="1:7" ht="94.5" x14ac:dyDescent="0.25">
      <c r="A128" s="854"/>
      <c r="B128" s="856"/>
      <c r="C128" s="312" t="s">
        <v>3453</v>
      </c>
      <c r="D128" s="314" t="s">
        <v>3454</v>
      </c>
      <c r="E128" s="123" t="s">
        <v>3453</v>
      </c>
      <c r="F128" s="124" t="s">
        <v>3455</v>
      </c>
      <c r="G128" s="125" t="s">
        <v>3456</v>
      </c>
    </row>
    <row r="129" spans="1:7" x14ac:dyDescent="0.25">
      <c r="A129" s="853" t="s">
        <v>3457</v>
      </c>
      <c r="B129" s="855" t="s">
        <v>3458</v>
      </c>
      <c r="C129" s="316" t="s">
        <v>1652</v>
      </c>
      <c r="D129" s="316" t="s">
        <v>1652</v>
      </c>
      <c r="E129" s="316" t="s">
        <v>1652</v>
      </c>
      <c r="F129" s="316" t="s">
        <v>1652</v>
      </c>
      <c r="G129" s="45" t="s">
        <v>3459</v>
      </c>
    </row>
    <row r="130" spans="1:7" x14ac:dyDescent="0.25">
      <c r="A130" s="854"/>
      <c r="B130" s="856"/>
      <c r="C130" s="847" t="s">
        <v>3460</v>
      </c>
      <c r="D130" s="845" t="s">
        <v>3461</v>
      </c>
      <c r="E130" s="313" t="s">
        <v>1652</v>
      </c>
      <c r="F130" s="313" t="s">
        <v>1652</v>
      </c>
      <c r="G130" s="46" t="s">
        <v>3462</v>
      </c>
    </row>
    <row r="131" spans="1:7" ht="78.75" x14ac:dyDescent="0.25">
      <c r="A131" s="854"/>
      <c r="B131" s="856"/>
      <c r="C131" s="848"/>
      <c r="D131" s="846"/>
      <c r="E131" s="114" t="s">
        <v>3463</v>
      </c>
      <c r="F131" s="115" t="s">
        <v>3464</v>
      </c>
      <c r="G131" s="116" t="s">
        <v>3465</v>
      </c>
    </row>
    <row r="132" spans="1:7" ht="94.5" x14ac:dyDescent="0.25">
      <c r="A132" s="854"/>
      <c r="B132" s="856"/>
      <c r="C132" s="848"/>
      <c r="D132" s="846"/>
      <c r="E132" s="121" t="s">
        <v>3466</v>
      </c>
      <c r="F132" s="122" t="s">
        <v>3467</v>
      </c>
      <c r="G132" s="113" t="s">
        <v>3468</v>
      </c>
    </row>
    <row r="133" spans="1:7" ht="94.5" x14ac:dyDescent="0.25">
      <c r="A133" s="854"/>
      <c r="B133" s="856"/>
      <c r="C133" s="848"/>
      <c r="D133" s="846"/>
      <c r="E133" s="123" t="s">
        <v>3469</v>
      </c>
      <c r="F133" s="124" t="s">
        <v>3470</v>
      </c>
      <c r="G133" s="125" t="s">
        <v>3471</v>
      </c>
    </row>
    <row r="134" spans="1:7" ht="78.75" x14ac:dyDescent="0.25">
      <c r="A134" s="853" t="s">
        <v>3472</v>
      </c>
      <c r="B134" s="855" t="s">
        <v>3473</v>
      </c>
      <c r="C134" s="316" t="s">
        <v>1652</v>
      </c>
      <c r="D134" s="316" t="s">
        <v>1652</v>
      </c>
      <c r="E134" s="316" t="s">
        <v>1652</v>
      </c>
      <c r="F134" s="316" t="s">
        <v>1652</v>
      </c>
      <c r="G134" s="45" t="s">
        <v>3474</v>
      </c>
    </row>
    <row r="135" spans="1:7" ht="47.25" x14ac:dyDescent="0.25">
      <c r="A135" s="854"/>
      <c r="B135" s="856"/>
      <c r="C135" s="847" t="s">
        <v>3475</v>
      </c>
      <c r="D135" s="845" t="s">
        <v>3476</v>
      </c>
      <c r="E135" s="313" t="s">
        <v>1652</v>
      </c>
      <c r="F135" s="313" t="s">
        <v>1652</v>
      </c>
      <c r="G135" s="46" t="s">
        <v>3477</v>
      </c>
    </row>
    <row r="136" spans="1:7" ht="78.75" x14ac:dyDescent="0.25">
      <c r="A136" s="854"/>
      <c r="B136" s="856"/>
      <c r="C136" s="848"/>
      <c r="D136" s="846"/>
      <c r="E136" s="114" t="s">
        <v>3478</v>
      </c>
      <c r="F136" s="115" t="s">
        <v>3479</v>
      </c>
      <c r="G136" s="116" t="s">
        <v>3480</v>
      </c>
    </row>
    <row r="137" spans="1:7" ht="78.75" x14ac:dyDescent="0.25">
      <c r="A137" s="854"/>
      <c r="B137" s="856"/>
      <c r="C137" s="848"/>
      <c r="D137" s="846"/>
      <c r="E137" s="121" t="s">
        <v>3481</v>
      </c>
      <c r="F137" s="122" t="s">
        <v>3482</v>
      </c>
      <c r="G137" s="113" t="s">
        <v>3483</v>
      </c>
    </row>
    <row r="138" spans="1:7" ht="78.75" x14ac:dyDescent="0.25">
      <c r="A138" s="854"/>
      <c r="B138" s="856"/>
      <c r="C138" s="848"/>
      <c r="D138" s="846"/>
      <c r="E138" s="121" t="s">
        <v>3484</v>
      </c>
      <c r="F138" s="122" t="s">
        <v>3485</v>
      </c>
      <c r="G138" s="113" t="s">
        <v>3486</v>
      </c>
    </row>
    <row r="139" spans="1:7" ht="63" x14ac:dyDescent="0.25">
      <c r="A139" s="854"/>
      <c r="B139" s="856"/>
      <c r="C139" s="848"/>
      <c r="D139" s="846"/>
      <c r="E139" s="121" t="s">
        <v>3487</v>
      </c>
      <c r="F139" s="122" t="s">
        <v>3488</v>
      </c>
      <c r="G139" s="113" t="s">
        <v>3489</v>
      </c>
    </row>
    <row r="140" spans="1:7" ht="63" x14ac:dyDescent="0.25">
      <c r="A140" s="854"/>
      <c r="B140" s="856"/>
      <c r="C140" s="848"/>
      <c r="D140" s="846"/>
      <c r="E140" s="121" t="s">
        <v>3490</v>
      </c>
      <c r="F140" s="122" t="s">
        <v>3491</v>
      </c>
      <c r="G140" s="113" t="s">
        <v>3492</v>
      </c>
    </row>
    <row r="141" spans="1:7" ht="63" x14ac:dyDescent="0.25">
      <c r="A141" s="854"/>
      <c r="B141" s="856"/>
      <c r="C141" s="848"/>
      <c r="D141" s="846"/>
      <c r="E141" s="121" t="s">
        <v>3493</v>
      </c>
      <c r="F141" s="122" t="s">
        <v>3494</v>
      </c>
      <c r="G141" s="113" t="s">
        <v>3495</v>
      </c>
    </row>
    <row r="142" spans="1:7" ht="63" x14ac:dyDescent="0.25">
      <c r="A142" s="854"/>
      <c r="B142" s="856"/>
      <c r="C142" s="848"/>
      <c r="D142" s="846"/>
      <c r="E142" s="121" t="s">
        <v>3496</v>
      </c>
      <c r="F142" s="122" t="s">
        <v>3497</v>
      </c>
      <c r="G142" s="113" t="s">
        <v>3498</v>
      </c>
    </row>
    <row r="143" spans="1:7" ht="63" x14ac:dyDescent="0.25">
      <c r="A143" s="854"/>
      <c r="B143" s="856"/>
      <c r="C143" s="848"/>
      <c r="D143" s="846"/>
      <c r="E143" s="121" t="s">
        <v>3499</v>
      </c>
      <c r="F143" s="122" t="s">
        <v>3500</v>
      </c>
      <c r="G143" s="113" t="s">
        <v>3501</v>
      </c>
    </row>
    <row r="144" spans="1:7" ht="78.75" x14ac:dyDescent="0.25">
      <c r="A144" s="854"/>
      <c r="B144" s="856"/>
      <c r="C144" s="848"/>
      <c r="D144" s="846"/>
      <c r="E144" s="121" t="s">
        <v>3502</v>
      </c>
      <c r="F144" s="122" t="s">
        <v>3503</v>
      </c>
      <c r="G144" s="113" t="s">
        <v>3504</v>
      </c>
    </row>
    <row r="145" spans="1:7" ht="63" x14ac:dyDescent="0.25">
      <c r="A145" s="854"/>
      <c r="B145" s="856"/>
      <c r="C145" s="848"/>
      <c r="D145" s="846"/>
      <c r="E145" s="121" t="s">
        <v>3505</v>
      </c>
      <c r="F145" s="122" t="s">
        <v>3506</v>
      </c>
      <c r="G145" s="113" t="s">
        <v>3507</v>
      </c>
    </row>
    <row r="146" spans="1:7" ht="47.25" x14ac:dyDescent="0.25">
      <c r="A146" s="854"/>
      <c r="B146" s="856"/>
      <c r="C146" s="848"/>
      <c r="D146" s="846"/>
      <c r="E146" s="121" t="s">
        <v>3508</v>
      </c>
      <c r="F146" s="122" t="s">
        <v>3509</v>
      </c>
      <c r="G146" s="113" t="s">
        <v>3510</v>
      </c>
    </row>
    <row r="147" spans="1:7" ht="63" x14ac:dyDescent="0.25">
      <c r="A147" s="854"/>
      <c r="B147" s="856"/>
      <c r="C147" s="848"/>
      <c r="D147" s="846"/>
      <c r="E147" s="121" t="s">
        <v>3511</v>
      </c>
      <c r="F147" s="122" t="s">
        <v>3512</v>
      </c>
      <c r="G147" s="113" t="s">
        <v>3513</v>
      </c>
    </row>
    <row r="148" spans="1:7" ht="47.25" x14ac:dyDescent="0.25">
      <c r="A148" s="854"/>
      <c r="B148" s="856"/>
      <c r="C148" s="848"/>
      <c r="D148" s="846"/>
      <c r="E148" s="133" t="s">
        <v>3514</v>
      </c>
      <c r="F148" s="134" t="s">
        <v>3515</v>
      </c>
      <c r="G148" s="135" t="s">
        <v>3516</v>
      </c>
    </row>
    <row r="149" spans="1:7" ht="31.5" x14ac:dyDescent="0.25">
      <c r="A149" s="854"/>
      <c r="B149" s="856"/>
      <c r="C149" s="847" t="s">
        <v>3517</v>
      </c>
      <c r="D149" s="845" t="s">
        <v>3518</v>
      </c>
      <c r="E149" s="313" t="s">
        <v>1652</v>
      </c>
      <c r="F149" s="313" t="s">
        <v>1652</v>
      </c>
      <c r="G149" s="46" t="s">
        <v>3519</v>
      </c>
    </row>
    <row r="150" spans="1:7" ht="47.25" x14ac:dyDescent="0.25">
      <c r="A150" s="854"/>
      <c r="B150" s="856"/>
      <c r="C150" s="848"/>
      <c r="D150" s="846"/>
      <c r="E150" s="114" t="s">
        <v>3520</v>
      </c>
      <c r="F150" s="115" t="s">
        <v>3521</v>
      </c>
      <c r="G150" s="116" t="s">
        <v>3522</v>
      </c>
    </row>
    <row r="151" spans="1:7" ht="47.25" x14ac:dyDescent="0.25">
      <c r="A151" s="854"/>
      <c r="B151" s="856"/>
      <c r="C151" s="848"/>
      <c r="D151" s="846"/>
      <c r="E151" s="121" t="s">
        <v>3523</v>
      </c>
      <c r="F151" s="122" t="s">
        <v>3524</v>
      </c>
      <c r="G151" s="113" t="s">
        <v>3525</v>
      </c>
    </row>
    <row r="152" spans="1:7" ht="47.25" x14ac:dyDescent="0.25">
      <c r="A152" s="854"/>
      <c r="B152" s="856"/>
      <c r="C152" s="848"/>
      <c r="D152" s="846"/>
      <c r="E152" s="121" t="s">
        <v>3526</v>
      </c>
      <c r="F152" s="122" t="s">
        <v>3527</v>
      </c>
      <c r="G152" s="113" t="s">
        <v>3528</v>
      </c>
    </row>
    <row r="153" spans="1:7" ht="47.25" x14ac:dyDescent="0.25">
      <c r="A153" s="854"/>
      <c r="B153" s="856"/>
      <c r="C153" s="848"/>
      <c r="D153" s="846"/>
      <c r="E153" s="121" t="s">
        <v>3529</v>
      </c>
      <c r="F153" s="122" t="s">
        <v>3530</v>
      </c>
      <c r="G153" s="113" t="s">
        <v>3531</v>
      </c>
    </row>
    <row r="154" spans="1:7" ht="31.5" x14ac:dyDescent="0.25">
      <c r="A154" s="854"/>
      <c r="B154" s="856"/>
      <c r="C154" s="848"/>
      <c r="D154" s="846"/>
      <c r="E154" s="121" t="s">
        <v>3532</v>
      </c>
      <c r="F154" s="122" t="s">
        <v>3533</v>
      </c>
      <c r="G154" s="113" t="s">
        <v>3534</v>
      </c>
    </row>
    <row r="155" spans="1:7" ht="31.5" x14ac:dyDescent="0.25">
      <c r="A155" s="854"/>
      <c r="B155" s="856"/>
      <c r="C155" s="848"/>
      <c r="D155" s="846"/>
      <c r="E155" s="123" t="s">
        <v>3535</v>
      </c>
      <c r="F155" s="124" t="s">
        <v>3536</v>
      </c>
      <c r="G155" s="125" t="s">
        <v>3537</v>
      </c>
    </row>
    <row r="156" spans="1:7" ht="31.5" x14ac:dyDescent="0.25">
      <c r="A156" s="854"/>
      <c r="B156" s="856"/>
      <c r="C156" s="847" t="s">
        <v>3216</v>
      </c>
      <c r="D156" s="845" t="s">
        <v>3538</v>
      </c>
      <c r="E156" s="313" t="s">
        <v>1652</v>
      </c>
      <c r="F156" s="313" t="s">
        <v>1652</v>
      </c>
      <c r="G156" s="46" t="s">
        <v>3539</v>
      </c>
    </row>
    <row r="157" spans="1:7" ht="47.25" x14ac:dyDescent="0.25">
      <c r="A157" s="854"/>
      <c r="B157" s="856"/>
      <c r="C157" s="848"/>
      <c r="D157" s="846"/>
      <c r="E157" s="114" t="s">
        <v>3540</v>
      </c>
      <c r="F157" s="115" t="s">
        <v>3541</v>
      </c>
      <c r="G157" s="116" t="s">
        <v>3542</v>
      </c>
    </row>
    <row r="158" spans="1:7" ht="47.25" x14ac:dyDescent="0.25">
      <c r="A158" s="854"/>
      <c r="B158" s="856"/>
      <c r="C158" s="848"/>
      <c r="D158" s="846"/>
      <c r="E158" s="121" t="s">
        <v>3543</v>
      </c>
      <c r="F158" s="122" t="s">
        <v>3544</v>
      </c>
      <c r="G158" s="113" t="s">
        <v>3545</v>
      </c>
    </row>
    <row r="159" spans="1:7" ht="47.25" x14ac:dyDescent="0.25">
      <c r="A159" s="854"/>
      <c r="B159" s="856"/>
      <c r="C159" s="848"/>
      <c r="D159" s="846"/>
      <c r="E159" s="121" t="s">
        <v>3546</v>
      </c>
      <c r="F159" s="122" t="s">
        <v>3547</v>
      </c>
      <c r="G159" s="113" t="s">
        <v>3548</v>
      </c>
    </row>
    <row r="160" spans="1:7" ht="47.25" x14ac:dyDescent="0.25">
      <c r="A160" s="854"/>
      <c r="B160" s="856"/>
      <c r="C160" s="848"/>
      <c r="D160" s="846"/>
      <c r="E160" s="121" t="s">
        <v>3549</v>
      </c>
      <c r="F160" s="122" t="s">
        <v>3550</v>
      </c>
      <c r="G160" s="113" t="s">
        <v>3551</v>
      </c>
    </row>
    <row r="161" spans="1:7" ht="78.75" x14ac:dyDescent="0.25">
      <c r="A161" s="854"/>
      <c r="B161" s="856"/>
      <c r="C161" s="848"/>
      <c r="D161" s="846"/>
      <c r="E161" s="121" t="s">
        <v>3552</v>
      </c>
      <c r="F161" s="122" t="s">
        <v>3553</v>
      </c>
      <c r="G161" s="113" t="s">
        <v>3554</v>
      </c>
    </row>
    <row r="162" spans="1:7" ht="78.75" x14ac:dyDescent="0.25">
      <c r="A162" s="854"/>
      <c r="B162" s="856"/>
      <c r="C162" s="848"/>
      <c r="D162" s="846"/>
      <c r="E162" s="121" t="s">
        <v>3555</v>
      </c>
      <c r="F162" s="122" t="s">
        <v>3556</v>
      </c>
      <c r="G162" s="113" t="s">
        <v>3557</v>
      </c>
    </row>
    <row r="163" spans="1:7" ht="63" x14ac:dyDescent="0.25">
      <c r="A163" s="854"/>
      <c r="B163" s="856"/>
      <c r="C163" s="848"/>
      <c r="D163" s="846"/>
      <c r="E163" s="121" t="s">
        <v>3558</v>
      </c>
      <c r="F163" s="122" t="s">
        <v>3559</v>
      </c>
      <c r="G163" s="113" t="s">
        <v>3560</v>
      </c>
    </row>
    <row r="164" spans="1:7" ht="78.75" x14ac:dyDescent="0.25">
      <c r="A164" s="854"/>
      <c r="B164" s="856"/>
      <c r="C164" s="849"/>
      <c r="D164" s="850"/>
      <c r="E164" s="117" t="s">
        <v>3561</v>
      </c>
      <c r="F164" s="118" t="s">
        <v>3562</v>
      </c>
      <c r="G164" s="119" t="s">
        <v>3563</v>
      </c>
    </row>
    <row r="165" spans="1:7" ht="47.25" x14ac:dyDescent="0.25">
      <c r="A165" s="854"/>
      <c r="B165" s="856"/>
      <c r="C165" s="847" t="s">
        <v>2904</v>
      </c>
      <c r="D165" s="845" t="s">
        <v>3564</v>
      </c>
      <c r="E165" s="313" t="s">
        <v>1652</v>
      </c>
      <c r="F165" s="313" t="s">
        <v>1652</v>
      </c>
      <c r="G165" s="46" t="s">
        <v>3565</v>
      </c>
    </row>
    <row r="166" spans="1:7" ht="63" x14ac:dyDescent="0.25">
      <c r="A166" s="854"/>
      <c r="B166" s="856"/>
      <c r="C166" s="848"/>
      <c r="D166" s="846"/>
      <c r="E166" s="114" t="s">
        <v>3566</v>
      </c>
      <c r="F166" s="115" t="s">
        <v>3567</v>
      </c>
      <c r="G166" s="116" t="s">
        <v>3568</v>
      </c>
    </row>
    <row r="167" spans="1:7" ht="63" x14ac:dyDescent="0.25">
      <c r="A167" s="854"/>
      <c r="B167" s="856"/>
      <c r="C167" s="848"/>
      <c r="D167" s="846"/>
      <c r="E167" s="121" t="s">
        <v>3569</v>
      </c>
      <c r="F167" s="122" t="s">
        <v>3570</v>
      </c>
      <c r="G167" s="113" t="s">
        <v>3571</v>
      </c>
    </row>
    <row r="168" spans="1:7" ht="110.25" x14ac:dyDescent="0.25">
      <c r="A168" s="854"/>
      <c r="B168" s="856"/>
      <c r="C168" s="848"/>
      <c r="D168" s="846"/>
      <c r="E168" s="121" t="s">
        <v>3572</v>
      </c>
      <c r="F168" s="122" t="s">
        <v>3573</v>
      </c>
      <c r="G168" s="113" t="s">
        <v>3574</v>
      </c>
    </row>
    <row r="169" spans="1:7" ht="78.75" outlineLevel="1" x14ac:dyDescent="0.25">
      <c r="A169" s="854"/>
      <c r="B169" s="856"/>
      <c r="C169" s="848"/>
      <c r="D169" s="846"/>
      <c r="E169" s="121" t="s">
        <v>3575</v>
      </c>
      <c r="F169" s="122" t="s">
        <v>3576</v>
      </c>
      <c r="G169" s="113" t="s">
        <v>3577</v>
      </c>
    </row>
    <row r="170" spans="1:7" ht="78.75" outlineLevel="1" x14ac:dyDescent="0.25">
      <c r="A170" s="854"/>
      <c r="B170" s="856"/>
      <c r="C170" s="848"/>
      <c r="D170" s="846"/>
      <c r="E170" s="121" t="s">
        <v>3578</v>
      </c>
      <c r="F170" s="122" t="s">
        <v>3579</v>
      </c>
      <c r="G170" s="113" t="s">
        <v>3580</v>
      </c>
    </row>
    <row r="171" spans="1:7" ht="47.25" outlineLevel="2" x14ac:dyDescent="0.25">
      <c r="A171" s="854"/>
      <c r="B171" s="856"/>
      <c r="C171" s="848"/>
      <c r="D171" s="846"/>
      <c r="E171" s="121" t="s">
        <v>3581</v>
      </c>
      <c r="F171" s="122" t="s">
        <v>3582</v>
      </c>
      <c r="G171" s="113" t="s">
        <v>3583</v>
      </c>
    </row>
    <row r="172" spans="1:7" ht="80.25" customHeight="1" outlineLevel="2" x14ac:dyDescent="0.25">
      <c r="A172" s="854"/>
      <c r="B172" s="856"/>
      <c r="C172" s="848"/>
      <c r="D172" s="846"/>
      <c r="E172" s="130" t="s">
        <v>3584</v>
      </c>
      <c r="F172" s="122" t="s">
        <v>3585</v>
      </c>
      <c r="G172" s="423" t="s">
        <v>4091</v>
      </c>
    </row>
    <row r="173" spans="1:7" ht="63" outlineLevel="2" x14ac:dyDescent="0.25">
      <c r="A173" s="854"/>
      <c r="B173" s="856"/>
      <c r="C173" s="848"/>
      <c r="D173" s="846"/>
      <c r="E173" s="130" t="s">
        <v>3586</v>
      </c>
      <c r="F173" s="122" t="s">
        <v>3587</v>
      </c>
      <c r="G173" s="132" t="s">
        <v>3588</v>
      </c>
    </row>
    <row r="174" spans="1:7" ht="47.25" outlineLevel="2" x14ac:dyDescent="0.25">
      <c r="A174" s="854"/>
      <c r="B174" s="856"/>
      <c r="C174" s="848"/>
      <c r="D174" s="846"/>
      <c r="E174" s="121" t="s">
        <v>3589</v>
      </c>
      <c r="F174" s="122" t="s">
        <v>3590</v>
      </c>
      <c r="G174" s="113" t="s">
        <v>3591</v>
      </c>
    </row>
    <row r="175" spans="1:7" ht="31.5" outlineLevel="2" x14ac:dyDescent="0.25">
      <c r="A175" s="865"/>
      <c r="B175" s="866"/>
      <c r="C175" s="867"/>
      <c r="D175" s="868"/>
      <c r="E175" s="137" t="s">
        <v>3133</v>
      </c>
      <c r="F175" s="138" t="s">
        <v>3592</v>
      </c>
      <c r="G175" s="139" t="s">
        <v>3593</v>
      </c>
    </row>
    <row r="176" spans="1:7" outlineLevel="1" x14ac:dyDescent="0.25"/>
    <row r="177" outlineLevel="2" x14ac:dyDescent="0.25"/>
    <row r="178" outlineLevel="2" x14ac:dyDescent="0.25"/>
    <row r="179" outlineLevel="2" x14ac:dyDescent="0.25"/>
    <row r="180" outlineLevel="1" x14ac:dyDescent="0.25"/>
    <row r="181" outlineLevel="2" x14ac:dyDescent="0.25"/>
    <row r="182" outlineLevel="2" x14ac:dyDescent="0.25"/>
    <row r="183" outlineLevel="2" x14ac:dyDescent="0.25"/>
    <row r="184" outlineLevel="2" x14ac:dyDescent="0.25"/>
    <row r="185" outlineLevel="2" x14ac:dyDescent="0.25"/>
    <row r="186" outlineLevel="1" x14ac:dyDescent="0.25"/>
    <row r="187" outlineLevel="2" x14ac:dyDescent="0.25"/>
    <row r="188" outlineLevel="2" x14ac:dyDescent="0.25"/>
    <row r="189" outlineLevel="2" x14ac:dyDescent="0.25"/>
    <row r="190" outlineLevel="2" x14ac:dyDescent="0.25"/>
    <row r="191" outlineLevel="2" x14ac:dyDescent="0.25"/>
    <row r="193" outlineLevel="1" x14ac:dyDescent="0.25"/>
    <row r="194" outlineLevel="1" x14ac:dyDescent="0.25"/>
    <row r="195" outlineLevel="1" x14ac:dyDescent="0.25"/>
    <row r="196" outlineLevel="1" x14ac:dyDescent="0.25"/>
    <row r="197" outlineLevel="1" x14ac:dyDescent="0.25"/>
    <row r="199" outlineLevel="1" x14ac:dyDescent="0.25"/>
    <row r="200" outlineLevel="1" x14ac:dyDescent="0.25"/>
    <row r="201" outlineLevel="1" x14ac:dyDescent="0.25"/>
    <row r="203" outlineLevel="1" x14ac:dyDescent="0.25"/>
    <row r="204" outlineLevel="2" x14ac:dyDescent="0.25"/>
    <row r="205" outlineLevel="2" x14ac:dyDescent="0.25"/>
    <row r="206" outlineLevel="2" x14ac:dyDescent="0.25"/>
    <row r="207" outlineLevel="2" x14ac:dyDescent="0.25"/>
    <row r="208" outlineLevel="2" x14ac:dyDescent="0.25"/>
    <row r="209" outlineLevel="2" x14ac:dyDescent="0.25"/>
    <row r="210" outlineLevel="2" x14ac:dyDescent="0.25"/>
    <row r="211" outlineLevel="2" x14ac:dyDescent="0.25"/>
    <row r="212" outlineLevel="2" x14ac:dyDescent="0.25"/>
    <row r="213" outlineLevel="2" x14ac:dyDescent="0.25"/>
    <row r="214" outlineLevel="2" x14ac:dyDescent="0.25"/>
    <row r="215" outlineLevel="2" x14ac:dyDescent="0.25"/>
    <row r="216" outlineLevel="1" x14ac:dyDescent="0.25"/>
    <row r="217" outlineLevel="2" x14ac:dyDescent="0.25"/>
    <row r="218" outlineLevel="2" x14ac:dyDescent="0.25"/>
    <row r="219" outlineLevel="2" x14ac:dyDescent="0.25"/>
    <row r="220" outlineLevel="2" x14ac:dyDescent="0.25"/>
    <row r="221" outlineLevel="2" x14ac:dyDescent="0.25"/>
    <row r="222" outlineLevel="2" x14ac:dyDescent="0.25"/>
    <row r="223" outlineLevel="1" x14ac:dyDescent="0.25"/>
    <row r="224" outlineLevel="2" x14ac:dyDescent="0.25"/>
    <row r="225" outlineLevel="2" x14ac:dyDescent="0.25"/>
    <row r="226" outlineLevel="2" x14ac:dyDescent="0.25"/>
    <row r="227" outlineLevel="2" x14ac:dyDescent="0.25"/>
    <row r="228" outlineLevel="2" x14ac:dyDescent="0.25"/>
    <row r="229" outlineLevel="2" x14ac:dyDescent="0.25"/>
    <row r="230" outlineLevel="2" x14ac:dyDescent="0.25"/>
    <row r="231" outlineLevel="2" x14ac:dyDescent="0.25"/>
    <row r="232" outlineLevel="1" x14ac:dyDescent="0.25"/>
    <row r="233" outlineLevel="2" x14ac:dyDescent="0.25"/>
    <row r="234" outlineLevel="2" x14ac:dyDescent="0.25"/>
    <row r="235" outlineLevel="2" x14ac:dyDescent="0.25"/>
    <row r="236" outlineLevel="2" x14ac:dyDescent="0.25"/>
    <row r="237" outlineLevel="2" x14ac:dyDescent="0.25"/>
    <row r="238" outlineLevel="2" x14ac:dyDescent="0.25"/>
    <row r="239" outlineLevel="2" x14ac:dyDescent="0.25"/>
    <row r="240" outlineLevel="2" x14ac:dyDescent="0.25"/>
    <row r="241" outlineLevel="1" x14ac:dyDescent="0.25"/>
  </sheetData>
  <mergeCells count="64">
    <mergeCell ref="B2:D2"/>
    <mergeCell ref="A3:C3"/>
    <mergeCell ref="A4:D4"/>
    <mergeCell ref="A1:D1"/>
    <mergeCell ref="B5:D5"/>
    <mergeCell ref="B6:D6"/>
    <mergeCell ref="A8:C8"/>
    <mergeCell ref="D8:D9"/>
    <mergeCell ref="A134:A175"/>
    <mergeCell ref="B134:B175"/>
    <mergeCell ref="C149:C155"/>
    <mergeCell ref="D149:D155"/>
    <mergeCell ref="C156:C164"/>
    <mergeCell ref="D156:D164"/>
    <mergeCell ref="C165:C175"/>
    <mergeCell ref="D165:D175"/>
    <mergeCell ref="A129:A133"/>
    <mergeCell ref="B129:B133"/>
    <mergeCell ref="A122:A128"/>
    <mergeCell ref="B122:B128"/>
    <mergeCell ref="C124:C127"/>
    <mergeCell ref="A91:A121"/>
    <mergeCell ref="B91:B121"/>
    <mergeCell ref="C130:C133"/>
    <mergeCell ref="A84:F84"/>
    <mergeCell ref="G84:G86"/>
    <mergeCell ref="C85:D85"/>
    <mergeCell ref="E85:F85"/>
    <mergeCell ref="A85:B85"/>
    <mergeCell ref="B87:B90"/>
    <mergeCell ref="A87:A90"/>
    <mergeCell ref="D124:D127"/>
    <mergeCell ref="C93:C98"/>
    <mergeCell ref="D93:D98"/>
    <mergeCell ref="C99:C102"/>
    <mergeCell ref="D99:D102"/>
    <mergeCell ref="C103:C108"/>
    <mergeCell ref="D130:D133"/>
    <mergeCell ref="C135:C148"/>
    <mergeCell ref="D135:D148"/>
    <mergeCell ref="C88:C89"/>
    <mergeCell ref="D88:D89"/>
    <mergeCell ref="D103:D108"/>
    <mergeCell ref="C109:C116"/>
    <mergeCell ref="D109:D116"/>
    <mergeCell ref="C117:C121"/>
    <mergeCell ref="D117:D121"/>
    <mergeCell ref="A10:A12"/>
    <mergeCell ref="B10:B11"/>
    <mergeCell ref="A13:A37"/>
    <mergeCell ref="B14:B18"/>
    <mergeCell ref="B19:B21"/>
    <mergeCell ref="B22:B26"/>
    <mergeCell ref="B27:B33"/>
    <mergeCell ref="B34:B37"/>
    <mergeCell ref="A38:A42"/>
    <mergeCell ref="B39:B41"/>
    <mergeCell ref="A43:A45"/>
    <mergeCell ref="B43:B45"/>
    <mergeCell ref="A46:A82"/>
    <mergeCell ref="B46:B58"/>
    <mergeCell ref="B59:B64"/>
    <mergeCell ref="B65:B72"/>
    <mergeCell ref="B73:B82"/>
  </mergeCells>
  <phoneticPr fontId="21" type="noConversion"/>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3A010-017F-41ED-B251-A1F9531BA995}">
  <sheetPr codeName="Sheet13">
    <tabColor theme="6" tint="0.39997558519241921"/>
  </sheetPr>
  <dimension ref="A1:G220"/>
  <sheetViews>
    <sheetView showGridLines="0" zoomScale="85" zoomScaleNormal="85" workbookViewId="0">
      <selection sqref="A1:C1"/>
    </sheetView>
  </sheetViews>
  <sheetFormatPr defaultColWidth="9" defaultRowHeight="15" customHeight="1" outlineLevelRow="1" x14ac:dyDescent="0.25"/>
  <cols>
    <col min="1" max="1" width="41" style="47" customWidth="1"/>
    <col min="2" max="2" width="46.42578125" style="47" customWidth="1"/>
    <col min="3" max="3" width="68.42578125" style="48" customWidth="1"/>
    <col min="4" max="4" width="67" style="42" customWidth="1"/>
    <col min="5" max="5" width="45.42578125" style="47" customWidth="1"/>
    <col min="6" max="6" width="49" style="47" customWidth="1"/>
    <col min="7" max="7" width="74.5703125" style="47" customWidth="1"/>
    <col min="8" max="10" width="28.42578125" style="47" customWidth="1"/>
    <col min="11" max="11" width="84.42578125" style="47" customWidth="1"/>
    <col min="12" max="12" width="9" style="47"/>
    <col min="13" max="13" width="32.42578125" style="47" customWidth="1"/>
    <col min="14" max="16384" width="9" style="47"/>
  </cols>
  <sheetData>
    <row r="1" spans="1:3" ht="27" customHeight="1" thickBot="1" x14ac:dyDescent="0.3">
      <c r="A1" s="921" t="s">
        <v>3594</v>
      </c>
      <c r="B1" s="922"/>
      <c r="C1" s="923"/>
    </row>
    <row r="2" spans="1:3" ht="27" customHeight="1" x14ac:dyDescent="0.25">
      <c r="A2" s="366" t="s">
        <v>2481</v>
      </c>
      <c r="B2" s="924" t="s">
        <v>3595</v>
      </c>
      <c r="C2" s="925"/>
    </row>
    <row r="3" spans="1:3" s="359" customFormat="1" ht="12" customHeight="1" x14ac:dyDescent="0.25">
      <c r="A3" s="365"/>
      <c r="B3" s="367"/>
      <c r="C3" s="368"/>
    </row>
    <row r="4" spans="1:3" ht="15.75" customHeight="1" x14ac:dyDescent="0.25">
      <c r="A4" s="926" t="s">
        <v>2483</v>
      </c>
      <c r="B4" s="927"/>
      <c r="C4" s="928"/>
    </row>
    <row r="5" spans="1:3" ht="35.1" customHeight="1" x14ac:dyDescent="0.25">
      <c r="A5" s="360" t="s">
        <v>2484</v>
      </c>
      <c r="B5" s="929" t="s">
        <v>3596</v>
      </c>
      <c r="C5" s="930"/>
    </row>
    <row r="6" spans="1:3" ht="35.1" customHeight="1" thickBot="1" x14ac:dyDescent="0.3">
      <c r="A6" s="361" t="s">
        <v>3221</v>
      </c>
      <c r="B6" s="919" t="s">
        <v>3597</v>
      </c>
      <c r="C6" s="920"/>
    </row>
    <row r="7" spans="1:3" x14ac:dyDescent="0.25"/>
    <row r="8" spans="1:3" ht="51" customHeight="1" thickBot="1" x14ac:dyDescent="0.3">
      <c r="A8" s="897" t="s">
        <v>3598</v>
      </c>
      <c r="B8" s="898"/>
      <c r="C8" s="899"/>
    </row>
    <row r="9" spans="1:3" ht="18.75" x14ac:dyDescent="0.25">
      <c r="A9" s="32" t="s">
        <v>2488</v>
      </c>
      <c r="B9" s="32" t="s">
        <v>2489</v>
      </c>
      <c r="C9" s="32" t="s">
        <v>3225</v>
      </c>
    </row>
    <row r="10" spans="1:3" ht="15.75" x14ac:dyDescent="0.25">
      <c r="A10" s="831" t="s">
        <v>3599</v>
      </c>
      <c r="B10" s="834" t="s">
        <v>3600</v>
      </c>
      <c r="C10" s="491" t="s">
        <v>3601</v>
      </c>
    </row>
    <row r="11" spans="1:3" ht="15.75" x14ac:dyDescent="0.25">
      <c r="A11" s="832"/>
      <c r="B11" s="836"/>
      <c r="C11" s="492" t="s">
        <v>3602</v>
      </c>
    </row>
    <row r="12" spans="1:3" ht="31.5" x14ac:dyDescent="0.25">
      <c r="A12" s="832"/>
      <c r="B12" s="471" t="s">
        <v>3603</v>
      </c>
      <c r="C12" s="493" t="s">
        <v>3604</v>
      </c>
    </row>
    <row r="13" spans="1:3" ht="15.75" x14ac:dyDescent="0.25">
      <c r="A13" s="900" t="s">
        <v>3605</v>
      </c>
      <c r="B13" s="902" t="s">
        <v>3606</v>
      </c>
      <c r="C13" s="494" t="s">
        <v>3607</v>
      </c>
    </row>
    <row r="14" spans="1:3" ht="42.75" customHeight="1" x14ac:dyDescent="0.25">
      <c r="A14" s="894"/>
      <c r="B14" s="903"/>
      <c r="C14" s="495" t="s">
        <v>3608</v>
      </c>
    </row>
    <row r="15" spans="1:3" ht="48.75" customHeight="1" x14ac:dyDescent="0.25">
      <c r="A15" s="894"/>
      <c r="B15" s="903"/>
      <c r="C15" s="496" t="s">
        <v>3609</v>
      </c>
    </row>
    <row r="16" spans="1:3" ht="31.5" x14ac:dyDescent="0.25">
      <c r="A16" s="894"/>
      <c r="B16" s="903"/>
      <c r="C16" s="496" t="s">
        <v>3610</v>
      </c>
    </row>
    <row r="17" spans="1:3" ht="15.75" x14ac:dyDescent="0.25">
      <c r="A17" s="894"/>
      <c r="B17" s="903"/>
      <c r="C17" s="496" t="s">
        <v>3611</v>
      </c>
    </row>
    <row r="18" spans="1:3" ht="15.75" x14ac:dyDescent="0.25">
      <c r="A18" s="894"/>
      <c r="B18" s="903"/>
      <c r="C18" s="496" t="s">
        <v>3612</v>
      </c>
    </row>
    <row r="19" spans="1:3" ht="31.5" x14ac:dyDescent="0.25">
      <c r="A19" s="894"/>
      <c r="B19" s="903"/>
      <c r="C19" s="495" t="s">
        <v>3613</v>
      </c>
    </row>
    <row r="20" spans="1:3" ht="15.75" x14ac:dyDescent="0.25">
      <c r="A20" s="894"/>
      <c r="B20" s="903"/>
      <c r="C20" s="496" t="s">
        <v>3614</v>
      </c>
    </row>
    <row r="21" spans="1:3" ht="15.75" x14ac:dyDescent="0.25">
      <c r="A21" s="894"/>
      <c r="B21" s="903"/>
      <c r="C21" s="496" t="s">
        <v>3615</v>
      </c>
    </row>
    <row r="22" spans="1:3" ht="15.75" x14ac:dyDescent="0.25">
      <c r="A22" s="894"/>
      <c r="B22" s="903"/>
      <c r="C22" s="496" t="s">
        <v>3616</v>
      </c>
    </row>
    <row r="23" spans="1:3" ht="15.75" x14ac:dyDescent="0.25">
      <c r="A23" s="894"/>
      <c r="B23" s="904"/>
      <c r="C23" s="497" t="s">
        <v>3617</v>
      </c>
    </row>
    <row r="24" spans="1:3" ht="31.5" x14ac:dyDescent="0.25">
      <c r="A24" s="894"/>
      <c r="B24" s="896" t="s">
        <v>3618</v>
      </c>
      <c r="C24" s="498" t="s">
        <v>3619</v>
      </c>
    </row>
    <row r="25" spans="1:3" ht="15.75" x14ac:dyDescent="0.25">
      <c r="A25" s="894"/>
      <c r="B25" s="905"/>
      <c r="C25" s="495" t="s">
        <v>3620</v>
      </c>
    </row>
    <row r="26" spans="1:3" ht="15.75" x14ac:dyDescent="0.25">
      <c r="A26" s="894"/>
      <c r="B26" s="905"/>
      <c r="C26" s="496" t="s">
        <v>3621</v>
      </c>
    </row>
    <row r="27" spans="1:3" ht="15.75" x14ac:dyDescent="0.25">
      <c r="A27" s="894"/>
      <c r="B27" s="905"/>
      <c r="C27" s="499" t="s">
        <v>3622</v>
      </c>
    </row>
    <row r="28" spans="1:3" ht="15.75" x14ac:dyDescent="0.25">
      <c r="A28" s="894"/>
      <c r="B28" s="905"/>
      <c r="C28" s="495" t="s">
        <v>3623</v>
      </c>
    </row>
    <row r="29" spans="1:3" ht="15.75" x14ac:dyDescent="0.25">
      <c r="A29" s="894"/>
      <c r="B29" s="905"/>
      <c r="C29" s="496" t="s">
        <v>3624</v>
      </c>
    </row>
    <row r="30" spans="1:3" ht="15.75" x14ac:dyDescent="0.25">
      <c r="A30" s="894"/>
      <c r="B30" s="905"/>
      <c r="C30" s="499" t="s">
        <v>3625</v>
      </c>
    </row>
    <row r="31" spans="1:3" ht="15.75" x14ac:dyDescent="0.25">
      <c r="A31" s="894"/>
      <c r="B31" s="905"/>
      <c r="C31" s="495" t="s">
        <v>3626</v>
      </c>
    </row>
    <row r="32" spans="1:3" ht="31.5" x14ac:dyDescent="0.25">
      <c r="A32" s="894"/>
      <c r="B32" s="905"/>
      <c r="C32" s="500" t="s">
        <v>3627</v>
      </c>
    </row>
    <row r="33" spans="1:3" ht="15.75" x14ac:dyDescent="0.25">
      <c r="A33" s="894"/>
      <c r="B33" s="906" t="s">
        <v>3628</v>
      </c>
      <c r="C33" s="498" t="s">
        <v>3629</v>
      </c>
    </row>
    <row r="34" spans="1:3" ht="15.75" x14ac:dyDescent="0.25">
      <c r="A34" s="894"/>
      <c r="B34" s="907"/>
      <c r="C34" s="501" t="s">
        <v>3630</v>
      </c>
    </row>
    <row r="35" spans="1:3" ht="15.75" x14ac:dyDescent="0.25">
      <c r="A35" s="894"/>
      <c r="B35" s="907"/>
      <c r="C35" s="495" t="s">
        <v>3631</v>
      </c>
    </row>
    <row r="36" spans="1:3" ht="31.5" x14ac:dyDescent="0.25">
      <c r="A36" s="894"/>
      <c r="B36" s="895"/>
      <c r="C36" s="502" t="s">
        <v>3632</v>
      </c>
    </row>
    <row r="37" spans="1:3" ht="31.5" x14ac:dyDescent="0.25">
      <c r="A37" s="894"/>
      <c r="B37" s="908" t="s">
        <v>3633</v>
      </c>
      <c r="C37" s="498" t="s">
        <v>3634</v>
      </c>
    </row>
    <row r="38" spans="1:3" ht="15.75" x14ac:dyDescent="0.25">
      <c r="A38" s="894"/>
      <c r="B38" s="905"/>
      <c r="C38" s="497" t="s">
        <v>3635</v>
      </c>
    </row>
    <row r="39" spans="1:3" ht="15.75" x14ac:dyDescent="0.25">
      <c r="A39" s="894"/>
      <c r="B39" s="906" t="s">
        <v>3636</v>
      </c>
      <c r="C39" s="501" t="s">
        <v>3637</v>
      </c>
    </row>
    <row r="40" spans="1:3" ht="15.75" x14ac:dyDescent="0.25">
      <c r="A40" s="894"/>
      <c r="B40" s="895"/>
      <c r="C40" s="500" t="s">
        <v>3638</v>
      </c>
    </row>
    <row r="41" spans="1:3" ht="15.75" x14ac:dyDescent="0.25">
      <c r="A41" s="894"/>
      <c r="B41" s="895"/>
      <c r="C41" s="495" t="s">
        <v>3639</v>
      </c>
    </row>
    <row r="42" spans="1:3" ht="15.75" x14ac:dyDescent="0.25">
      <c r="A42" s="901"/>
      <c r="B42" s="909"/>
      <c r="C42" s="503" t="s">
        <v>3640</v>
      </c>
    </row>
    <row r="43" spans="1:3" ht="15.75" x14ac:dyDescent="0.25">
      <c r="A43" s="894" t="s">
        <v>3641</v>
      </c>
      <c r="B43" s="895" t="s">
        <v>3642</v>
      </c>
      <c r="C43" s="504" t="s">
        <v>3643</v>
      </c>
    </row>
    <row r="44" spans="1:3" ht="15.75" x14ac:dyDescent="0.25">
      <c r="A44" s="894"/>
      <c r="B44" s="895"/>
      <c r="C44" s="505" t="s">
        <v>3644</v>
      </c>
    </row>
    <row r="45" spans="1:3" ht="15.75" x14ac:dyDescent="0.25">
      <c r="A45" s="894"/>
      <c r="B45" s="895"/>
      <c r="C45" s="505" t="s">
        <v>3645</v>
      </c>
    </row>
    <row r="46" spans="1:3" ht="15.75" x14ac:dyDescent="0.25">
      <c r="A46" s="894"/>
      <c r="B46" s="895"/>
      <c r="C46" s="506" t="s">
        <v>3646</v>
      </c>
    </row>
    <row r="47" spans="1:3" ht="31.5" x14ac:dyDescent="0.25">
      <c r="A47" s="894"/>
      <c r="B47" s="895"/>
      <c r="C47" s="505" t="s">
        <v>3647</v>
      </c>
    </row>
    <row r="48" spans="1:3" ht="15.75" x14ac:dyDescent="0.25">
      <c r="A48" s="894"/>
      <c r="B48" s="895"/>
      <c r="C48" s="507" t="s">
        <v>3648</v>
      </c>
    </row>
    <row r="49" spans="1:3" ht="15.75" x14ac:dyDescent="0.25">
      <c r="A49" s="894"/>
      <c r="B49" s="896" t="s">
        <v>3649</v>
      </c>
      <c r="C49" s="504" t="s">
        <v>3650</v>
      </c>
    </row>
    <row r="50" spans="1:3" ht="31.5" x14ac:dyDescent="0.25">
      <c r="A50" s="894"/>
      <c r="B50" s="895"/>
      <c r="C50" s="505" t="s">
        <v>3651</v>
      </c>
    </row>
    <row r="51" spans="1:3" ht="15.75" x14ac:dyDescent="0.25">
      <c r="A51" s="894"/>
      <c r="B51" s="895"/>
      <c r="C51" s="505" t="s">
        <v>3652</v>
      </c>
    </row>
    <row r="52" spans="1:3" ht="15.75" x14ac:dyDescent="0.25">
      <c r="A52" s="894"/>
      <c r="B52" s="895"/>
      <c r="C52" s="505" t="s">
        <v>3653</v>
      </c>
    </row>
    <row r="53" spans="1:3" ht="15.75" x14ac:dyDescent="0.25">
      <c r="A53" s="894"/>
      <c r="B53" s="895"/>
      <c r="C53" s="505" t="s">
        <v>3654</v>
      </c>
    </row>
    <row r="54" spans="1:3" ht="15.75" x14ac:dyDescent="0.25">
      <c r="A54" s="894"/>
      <c r="B54" s="895"/>
      <c r="C54" s="505" t="s">
        <v>3655</v>
      </c>
    </row>
    <row r="55" spans="1:3" ht="15.75" x14ac:dyDescent="0.25">
      <c r="A55" s="894"/>
      <c r="B55" s="895"/>
      <c r="C55" s="507" t="s">
        <v>3656</v>
      </c>
    </row>
    <row r="56" spans="1:3" ht="15.75" x14ac:dyDescent="0.25">
      <c r="A56" s="832"/>
      <c r="B56" s="834" t="s">
        <v>3657</v>
      </c>
      <c r="C56" s="508" t="s">
        <v>3658</v>
      </c>
    </row>
    <row r="57" spans="1:3" ht="15.75" x14ac:dyDescent="0.25">
      <c r="A57" s="832"/>
      <c r="B57" s="835"/>
      <c r="C57" s="508" t="s">
        <v>3659</v>
      </c>
    </row>
    <row r="58" spans="1:3" ht="15.75" x14ac:dyDescent="0.25">
      <c r="A58" s="832"/>
      <c r="B58" s="835"/>
      <c r="C58" s="508" t="s">
        <v>3660</v>
      </c>
    </row>
    <row r="59" spans="1:3" ht="15.75" x14ac:dyDescent="0.25">
      <c r="A59" s="832"/>
      <c r="B59" s="835"/>
      <c r="C59" s="508" t="s">
        <v>3661</v>
      </c>
    </row>
    <row r="60" spans="1:3" ht="15.75" x14ac:dyDescent="0.25">
      <c r="A60" s="832"/>
      <c r="B60" s="835"/>
      <c r="C60" s="508" t="s">
        <v>3662</v>
      </c>
    </row>
    <row r="61" spans="1:3" ht="15.75" x14ac:dyDescent="0.25">
      <c r="A61" s="832"/>
      <c r="B61" s="835"/>
      <c r="C61" s="508" t="s">
        <v>3663</v>
      </c>
    </row>
    <row r="62" spans="1:3" ht="15.75" x14ac:dyDescent="0.25">
      <c r="A62" s="832"/>
      <c r="B62" s="835"/>
      <c r="C62" s="508" t="s">
        <v>3664</v>
      </c>
    </row>
    <row r="63" spans="1:3" ht="15.75" x14ac:dyDescent="0.25">
      <c r="A63" s="832"/>
      <c r="B63" s="835"/>
      <c r="C63" s="508" t="s">
        <v>3665</v>
      </c>
    </row>
    <row r="64" spans="1:3" ht="15.75" x14ac:dyDescent="0.25">
      <c r="A64" s="832"/>
      <c r="B64" s="835"/>
      <c r="C64" s="508" t="s">
        <v>3666</v>
      </c>
    </row>
    <row r="65" spans="1:3" ht="15.75" x14ac:dyDescent="0.25">
      <c r="A65" s="832"/>
      <c r="B65" s="835"/>
      <c r="C65" s="508" t="s">
        <v>3667</v>
      </c>
    </row>
    <row r="66" spans="1:3" ht="15.75" x14ac:dyDescent="0.25">
      <c r="A66" s="832"/>
      <c r="B66" s="835"/>
      <c r="C66" s="508" t="s">
        <v>3668</v>
      </c>
    </row>
    <row r="67" spans="1:3" ht="15.75" x14ac:dyDescent="0.25">
      <c r="A67" s="832"/>
      <c r="B67" s="835"/>
      <c r="C67" s="508" t="s">
        <v>3669</v>
      </c>
    </row>
    <row r="68" spans="1:3" ht="15.75" x14ac:dyDescent="0.25">
      <c r="A68" s="833"/>
      <c r="B68" s="836"/>
      <c r="C68" s="509" t="s">
        <v>3670</v>
      </c>
    </row>
    <row r="69" spans="1:3" ht="15.75" x14ac:dyDescent="0.25">
      <c r="A69" s="832" t="s">
        <v>3671</v>
      </c>
      <c r="B69" s="889" t="s">
        <v>3672</v>
      </c>
      <c r="C69" s="890"/>
    </row>
    <row r="70" spans="1:3" ht="15.75" x14ac:dyDescent="0.25">
      <c r="A70" s="832"/>
      <c r="B70" s="876" t="s">
        <v>3673</v>
      </c>
      <c r="C70" s="877"/>
    </row>
    <row r="71" spans="1:3" ht="15.75" x14ac:dyDescent="0.25">
      <c r="A71" s="832"/>
      <c r="B71" s="876" t="s">
        <v>3674</v>
      </c>
      <c r="C71" s="877"/>
    </row>
    <row r="72" spans="1:3" ht="15.75" x14ac:dyDescent="0.25">
      <c r="A72" s="832"/>
      <c r="B72" s="893" t="s">
        <v>3675</v>
      </c>
      <c r="C72" s="877"/>
    </row>
    <row r="73" spans="1:3" ht="15.75" x14ac:dyDescent="0.25">
      <c r="A73" s="832"/>
      <c r="B73" s="876" t="s">
        <v>3676</v>
      </c>
      <c r="C73" s="877"/>
    </row>
    <row r="74" spans="1:3" ht="15.75" x14ac:dyDescent="0.25">
      <c r="A74" s="832"/>
      <c r="B74" s="876" t="s">
        <v>3677</v>
      </c>
      <c r="C74" s="877"/>
    </row>
    <row r="75" spans="1:3" ht="15.75" x14ac:dyDescent="0.25">
      <c r="A75" s="832"/>
      <c r="B75" s="876" t="s">
        <v>3678</v>
      </c>
      <c r="C75" s="877"/>
    </row>
    <row r="76" spans="1:3" ht="15.75" x14ac:dyDescent="0.25">
      <c r="A76" s="832"/>
      <c r="B76" s="876" t="s">
        <v>3679</v>
      </c>
      <c r="C76" s="877"/>
    </row>
    <row r="77" spans="1:3" ht="15.75" x14ac:dyDescent="0.25">
      <c r="A77" s="832"/>
      <c r="B77" s="876" t="s">
        <v>3680</v>
      </c>
      <c r="C77" s="877"/>
    </row>
    <row r="78" spans="1:3" ht="15.75" x14ac:dyDescent="0.25">
      <c r="A78" s="832"/>
      <c r="B78" s="876" t="s">
        <v>3681</v>
      </c>
      <c r="C78" s="877"/>
    </row>
    <row r="79" spans="1:3" ht="15.75" x14ac:dyDescent="0.25">
      <c r="A79" s="832"/>
      <c r="B79" s="891" t="s">
        <v>3682</v>
      </c>
      <c r="C79" s="892"/>
    </row>
    <row r="80" spans="1:3" ht="15.75" x14ac:dyDescent="0.25">
      <c r="A80" s="832"/>
      <c r="B80" s="891" t="s">
        <v>3683</v>
      </c>
      <c r="C80" s="892"/>
    </row>
    <row r="81" spans="1:3" ht="15.75" x14ac:dyDescent="0.25">
      <c r="A81" s="832"/>
      <c r="B81" s="891" t="s">
        <v>3684</v>
      </c>
      <c r="C81" s="892"/>
    </row>
    <row r="82" spans="1:3" ht="15.75" x14ac:dyDescent="0.25">
      <c r="A82" s="832"/>
      <c r="B82" s="876" t="s">
        <v>3685</v>
      </c>
      <c r="C82" s="877"/>
    </row>
    <row r="83" spans="1:3" ht="15.75" x14ac:dyDescent="0.25">
      <c r="A83" s="832"/>
      <c r="B83" s="876" t="s">
        <v>3686</v>
      </c>
      <c r="C83" s="877"/>
    </row>
    <row r="84" spans="1:3" ht="15.75" x14ac:dyDescent="0.25">
      <c r="A84" s="832"/>
      <c r="B84" s="876" t="s">
        <v>3687</v>
      </c>
      <c r="C84" s="877"/>
    </row>
    <row r="85" spans="1:3" ht="15.75" x14ac:dyDescent="0.25">
      <c r="A85" s="832"/>
      <c r="B85" s="876" t="s">
        <v>3688</v>
      </c>
      <c r="C85" s="877"/>
    </row>
    <row r="86" spans="1:3" ht="15.75" x14ac:dyDescent="0.25">
      <c r="A86" s="832"/>
      <c r="B86" s="876" t="s">
        <v>3689</v>
      </c>
      <c r="C86" s="877"/>
    </row>
    <row r="87" spans="1:3" ht="15.75" x14ac:dyDescent="0.25">
      <c r="A87" s="832"/>
      <c r="B87" s="876" t="s">
        <v>3690</v>
      </c>
      <c r="C87" s="877"/>
    </row>
    <row r="88" spans="1:3" ht="15.75" x14ac:dyDescent="0.25">
      <c r="A88" s="833"/>
      <c r="B88" s="878" t="s">
        <v>3691</v>
      </c>
      <c r="C88" s="879"/>
    </row>
    <row r="89" spans="1:3" ht="15.75" x14ac:dyDescent="0.25">
      <c r="A89" s="880" t="s">
        <v>3692</v>
      </c>
      <c r="B89" s="882" t="s">
        <v>3693</v>
      </c>
      <c r="C89" s="510" t="s">
        <v>3694</v>
      </c>
    </row>
    <row r="90" spans="1:3" ht="15.75" x14ac:dyDescent="0.25">
      <c r="A90" s="880"/>
      <c r="B90" s="883"/>
      <c r="C90" s="495" t="s">
        <v>3695</v>
      </c>
    </row>
    <row r="91" spans="1:3" ht="15.75" x14ac:dyDescent="0.25">
      <c r="A91" s="880"/>
      <c r="B91" s="883"/>
      <c r="C91" s="495" t="s">
        <v>3696</v>
      </c>
    </row>
    <row r="92" spans="1:3" ht="15.75" x14ac:dyDescent="0.25">
      <c r="A92" s="880"/>
      <c r="B92" s="884"/>
      <c r="C92" s="497" t="s">
        <v>3697</v>
      </c>
    </row>
    <row r="93" spans="1:3" ht="15.75" x14ac:dyDescent="0.25">
      <c r="A93" s="880"/>
      <c r="B93" s="885" t="s">
        <v>3698</v>
      </c>
      <c r="C93" s="498" t="s">
        <v>3699</v>
      </c>
    </row>
    <row r="94" spans="1:3" ht="15.75" x14ac:dyDescent="0.25">
      <c r="A94" s="880"/>
      <c r="B94" s="886"/>
      <c r="C94" s="510" t="s">
        <v>3700</v>
      </c>
    </row>
    <row r="95" spans="1:3" ht="15.75" x14ac:dyDescent="0.25">
      <c r="A95" s="880"/>
      <c r="B95" s="886"/>
      <c r="C95" s="510" t="s">
        <v>3701</v>
      </c>
    </row>
    <row r="96" spans="1:3" ht="15.75" x14ac:dyDescent="0.25">
      <c r="A96" s="880"/>
      <c r="B96" s="886"/>
      <c r="C96" s="510" t="s">
        <v>3702</v>
      </c>
    </row>
    <row r="97" spans="1:7" ht="15.75" x14ac:dyDescent="0.25">
      <c r="A97" s="880"/>
      <c r="B97" s="886"/>
      <c r="C97" s="495" t="s">
        <v>3703</v>
      </c>
      <c r="D97" s="41"/>
      <c r="E97" s="49"/>
    </row>
    <row r="98" spans="1:7" ht="15.75" x14ac:dyDescent="0.25">
      <c r="A98" s="880"/>
      <c r="B98" s="887"/>
      <c r="C98" s="497" t="s">
        <v>3704</v>
      </c>
      <c r="D98" s="41"/>
      <c r="E98" s="49"/>
      <c r="F98" s="49"/>
      <c r="G98" s="49"/>
    </row>
    <row r="99" spans="1:7" ht="15.75" x14ac:dyDescent="0.25">
      <c r="A99" s="880"/>
      <c r="B99" s="888" t="s">
        <v>3705</v>
      </c>
      <c r="C99" s="498" t="s">
        <v>3706</v>
      </c>
      <c r="D99" s="41"/>
      <c r="E99" s="49"/>
      <c r="F99" s="49"/>
      <c r="G99" s="49"/>
    </row>
    <row r="100" spans="1:7" ht="15.75" x14ac:dyDescent="0.25">
      <c r="A100" s="880"/>
      <c r="B100" s="886"/>
      <c r="C100" s="495" t="s">
        <v>3707</v>
      </c>
      <c r="D100" s="41"/>
      <c r="E100" s="49"/>
    </row>
    <row r="101" spans="1:7" ht="15.75" x14ac:dyDescent="0.25">
      <c r="A101" s="880"/>
      <c r="B101" s="886"/>
      <c r="C101" s="495" t="s">
        <v>3708</v>
      </c>
      <c r="D101" s="41"/>
      <c r="E101" s="49"/>
    </row>
    <row r="102" spans="1:7" ht="15.75" x14ac:dyDescent="0.25">
      <c r="A102" s="880"/>
      <c r="B102" s="886"/>
      <c r="C102" s="495" t="s">
        <v>3709</v>
      </c>
      <c r="D102" s="41"/>
      <c r="E102" s="49"/>
      <c r="F102" s="49"/>
      <c r="G102" s="49"/>
    </row>
    <row r="103" spans="1:7" ht="15.75" x14ac:dyDescent="0.25">
      <c r="A103" s="880"/>
      <c r="B103" s="887"/>
      <c r="C103" s="500" t="s">
        <v>3710</v>
      </c>
      <c r="D103" s="40"/>
      <c r="E103" s="49"/>
    </row>
    <row r="104" spans="1:7" ht="15.75" x14ac:dyDescent="0.25">
      <c r="A104" s="881"/>
      <c r="B104" s="511" t="s">
        <v>3711</v>
      </c>
      <c r="C104" s="512" t="s">
        <v>3712</v>
      </c>
      <c r="D104" s="40"/>
    </row>
    <row r="105" spans="1:7" ht="15.75" x14ac:dyDescent="0.25">
      <c r="D105" s="40"/>
    </row>
    <row r="106" spans="1:7" ht="18.75" x14ac:dyDescent="0.25">
      <c r="A106" s="912" t="s">
        <v>3594</v>
      </c>
      <c r="B106" s="913"/>
      <c r="C106" s="913"/>
      <c r="D106" s="913"/>
      <c r="E106" s="913"/>
      <c r="F106" s="913"/>
      <c r="G106" s="914"/>
    </row>
    <row r="107" spans="1:7" ht="18.75" x14ac:dyDescent="0.25">
      <c r="A107" s="915" t="s">
        <v>316</v>
      </c>
      <c r="B107" s="916"/>
      <c r="C107" s="916"/>
      <c r="D107" s="916"/>
      <c r="E107" s="916"/>
      <c r="F107" s="916"/>
      <c r="G107" s="917" t="s">
        <v>3322</v>
      </c>
    </row>
    <row r="108" spans="1:7" s="50" customFormat="1" ht="18.75" x14ac:dyDescent="0.3">
      <c r="A108" s="910" t="s">
        <v>2632</v>
      </c>
      <c r="B108" s="911"/>
      <c r="C108" s="910" t="s">
        <v>3323</v>
      </c>
      <c r="D108" s="911"/>
      <c r="E108" s="910" t="s">
        <v>3713</v>
      </c>
      <c r="F108" s="911"/>
      <c r="G108" s="918"/>
    </row>
    <row r="109" spans="1:7" ht="78.75" x14ac:dyDescent="0.25">
      <c r="A109" s="154" t="s">
        <v>3714</v>
      </c>
      <c r="B109" s="154" t="s">
        <v>953</v>
      </c>
      <c r="C109" s="318" t="s">
        <v>956</v>
      </c>
      <c r="D109" s="154" t="s">
        <v>955</v>
      </c>
      <c r="E109" s="53" t="s">
        <v>3715</v>
      </c>
      <c r="F109" s="53" t="s">
        <v>3716</v>
      </c>
      <c r="G109" s="918"/>
    </row>
    <row r="110" spans="1:7" ht="31.5" x14ac:dyDescent="0.25">
      <c r="A110" s="853" t="s">
        <v>3327</v>
      </c>
      <c r="B110" s="855" t="s">
        <v>3717</v>
      </c>
      <c r="C110" s="316" t="s">
        <v>1652</v>
      </c>
      <c r="D110" s="316" t="s">
        <v>1652</v>
      </c>
      <c r="E110" s="155" t="s">
        <v>1652</v>
      </c>
      <c r="F110" s="316" t="s">
        <v>1652</v>
      </c>
      <c r="G110" s="182" t="s">
        <v>3718</v>
      </c>
    </row>
    <row r="111" spans="1:7" ht="78.75" x14ac:dyDescent="0.25">
      <c r="A111" s="854"/>
      <c r="B111" s="856"/>
      <c r="C111" s="847" t="s">
        <v>3719</v>
      </c>
      <c r="D111" s="845" t="s">
        <v>3720</v>
      </c>
      <c r="E111" s="114" t="s">
        <v>3719</v>
      </c>
      <c r="F111" s="115" t="s">
        <v>3721</v>
      </c>
      <c r="G111" s="116" t="s">
        <v>3722</v>
      </c>
    </row>
    <row r="112" spans="1:7" ht="63" x14ac:dyDescent="0.25">
      <c r="A112" s="854"/>
      <c r="B112" s="856"/>
      <c r="C112" s="848"/>
      <c r="D112" s="846"/>
      <c r="E112" s="123" t="s">
        <v>3723</v>
      </c>
      <c r="F112" s="124" t="s">
        <v>3724</v>
      </c>
      <c r="G112" s="156" t="s">
        <v>3725</v>
      </c>
    </row>
    <row r="113" spans="1:7" ht="63" x14ac:dyDescent="0.25">
      <c r="A113" s="854"/>
      <c r="B113" s="856"/>
      <c r="C113" s="311" t="s">
        <v>2641</v>
      </c>
      <c r="D113" s="313" t="s">
        <v>3726</v>
      </c>
      <c r="E113" s="140" t="s">
        <v>2641</v>
      </c>
      <c r="F113" s="141" t="s">
        <v>3727</v>
      </c>
      <c r="G113" s="157" t="s">
        <v>3728</v>
      </c>
    </row>
    <row r="114" spans="1:7" ht="31.5" x14ac:dyDescent="0.25">
      <c r="A114" s="853" t="s">
        <v>3729</v>
      </c>
      <c r="B114" s="855" t="s">
        <v>3730</v>
      </c>
      <c r="C114" s="316" t="s">
        <v>1652</v>
      </c>
      <c r="D114" s="316" t="s">
        <v>1652</v>
      </c>
      <c r="E114" s="316" t="s">
        <v>1652</v>
      </c>
      <c r="F114" s="316" t="s">
        <v>1652</v>
      </c>
      <c r="G114" s="45" t="s">
        <v>3731</v>
      </c>
    </row>
    <row r="115" spans="1:7" ht="31.5" x14ac:dyDescent="0.25">
      <c r="A115" s="854"/>
      <c r="B115" s="856"/>
      <c r="C115" s="847" t="s">
        <v>3732</v>
      </c>
      <c r="D115" s="845" t="s">
        <v>3733</v>
      </c>
      <c r="E115" s="313" t="s">
        <v>1652</v>
      </c>
      <c r="F115" s="313" t="s">
        <v>1652</v>
      </c>
      <c r="G115" s="46" t="s">
        <v>3734</v>
      </c>
    </row>
    <row r="116" spans="1:7" ht="110.25" outlineLevel="1" x14ac:dyDescent="0.25">
      <c r="A116" s="854"/>
      <c r="B116" s="856"/>
      <c r="C116" s="848"/>
      <c r="D116" s="846"/>
      <c r="E116" s="159" t="s">
        <v>3735</v>
      </c>
      <c r="F116" s="115" t="s">
        <v>3736</v>
      </c>
      <c r="G116" s="116" t="s">
        <v>3737</v>
      </c>
    </row>
    <row r="117" spans="1:7" ht="110.25" outlineLevel="1" x14ac:dyDescent="0.25">
      <c r="A117" s="854"/>
      <c r="B117" s="856"/>
      <c r="C117" s="848"/>
      <c r="D117" s="846"/>
      <c r="E117" s="160" t="s">
        <v>3738</v>
      </c>
      <c r="F117" s="122" t="s">
        <v>3739</v>
      </c>
      <c r="G117" s="113" t="s">
        <v>3740</v>
      </c>
    </row>
    <row r="118" spans="1:7" ht="173.25" outlineLevel="1" x14ac:dyDescent="0.25">
      <c r="A118" s="854"/>
      <c r="B118" s="856"/>
      <c r="C118" s="848"/>
      <c r="D118" s="846"/>
      <c r="E118" s="160" t="s">
        <v>3741</v>
      </c>
      <c r="F118" s="122" t="s">
        <v>3742</v>
      </c>
      <c r="G118" s="113" t="s">
        <v>3743</v>
      </c>
    </row>
    <row r="119" spans="1:7" ht="78.75" outlineLevel="1" x14ac:dyDescent="0.25">
      <c r="A119" s="854"/>
      <c r="B119" s="856"/>
      <c r="C119" s="848"/>
      <c r="D119" s="846"/>
      <c r="E119" s="160" t="s">
        <v>3744</v>
      </c>
      <c r="F119" s="122" t="s">
        <v>3745</v>
      </c>
      <c r="G119" s="113" t="s">
        <v>3746</v>
      </c>
    </row>
    <row r="120" spans="1:7" ht="78.75" outlineLevel="1" x14ac:dyDescent="0.25">
      <c r="A120" s="854"/>
      <c r="B120" s="856"/>
      <c r="C120" s="848"/>
      <c r="D120" s="846"/>
      <c r="E120" s="160" t="s">
        <v>3747</v>
      </c>
      <c r="F120" s="122" t="s">
        <v>3748</v>
      </c>
      <c r="G120" s="113" t="s">
        <v>3749</v>
      </c>
    </row>
    <row r="121" spans="1:7" ht="346.5" outlineLevel="1" x14ac:dyDescent="0.25">
      <c r="A121" s="854"/>
      <c r="B121" s="856"/>
      <c r="C121" s="848"/>
      <c r="D121" s="846"/>
      <c r="E121" s="160" t="s">
        <v>3750</v>
      </c>
      <c r="F121" s="122" t="s">
        <v>3751</v>
      </c>
      <c r="G121" s="113" t="s">
        <v>3752</v>
      </c>
    </row>
    <row r="122" spans="1:7" ht="78.75" outlineLevel="1" x14ac:dyDescent="0.25">
      <c r="A122" s="854"/>
      <c r="B122" s="856"/>
      <c r="C122" s="848"/>
      <c r="D122" s="846"/>
      <c r="E122" s="151" t="s">
        <v>3753</v>
      </c>
      <c r="F122" s="122" t="s">
        <v>3754</v>
      </c>
      <c r="G122" s="113" t="s">
        <v>3755</v>
      </c>
    </row>
    <row r="123" spans="1:7" ht="220.5" outlineLevel="1" x14ac:dyDescent="0.25">
      <c r="A123" s="854"/>
      <c r="B123" s="856"/>
      <c r="C123" s="848"/>
      <c r="D123" s="846"/>
      <c r="E123" s="160" t="s">
        <v>3756</v>
      </c>
      <c r="F123" s="122" t="s">
        <v>3757</v>
      </c>
      <c r="G123" s="113" t="s">
        <v>3758</v>
      </c>
    </row>
    <row r="124" spans="1:7" ht="393.75" outlineLevel="1" x14ac:dyDescent="0.25">
      <c r="A124" s="854"/>
      <c r="B124" s="856"/>
      <c r="C124" s="848"/>
      <c r="D124" s="846"/>
      <c r="E124" s="151" t="s">
        <v>3759</v>
      </c>
      <c r="F124" s="122" t="s">
        <v>3760</v>
      </c>
      <c r="G124" s="113" t="s">
        <v>3761</v>
      </c>
    </row>
    <row r="125" spans="1:7" ht="220.5" outlineLevel="1" x14ac:dyDescent="0.25">
      <c r="A125" s="854"/>
      <c r="B125" s="856"/>
      <c r="C125" s="848"/>
      <c r="D125" s="846"/>
      <c r="E125" s="151" t="s">
        <v>3762</v>
      </c>
      <c r="F125" s="122" t="s">
        <v>3763</v>
      </c>
      <c r="G125" s="113" t="s">
        <v>3764</v>
      </c>
    </row>
    <row r="126" spans="1:7" ht="110.25" outlineLevel="1" x14ac:dyDescent="0.25">
      <c r="A126" s="854"/>
      <c r="B126" s="856"/>
      <c r="C126" s="849"/>
      <c r="D126" s="850"/>
      <c r="E126" s="153" t="s">
        <v>3765</v>
      </c>
      <c r="F126" s="118" t="s">
        <v>3766</v>
      </c>
      <c r="G126" s="119" t="s">
        <v>3767</v>
      </c>
    </row>
    <row r="127" spans="1:7" ht="47.25" x14ac:dyDescent="0.25">
      <c r="A127" s="854"/>
      <c r="B127" s="856"/>
      <c r="C127" s="847" t="s">
        <v>3768</v>
      </c>
      <c r="D127" s="845" t="s">
        <v>3769</v>
      </c>
      <c r="E127" s="161" t="s">
        <v>1652</v>
      </c>
      <c r="F127" s="161" t="s">
        <v>1652</v>
      </c>
      <c r="G127" s="46" t="s">
        <v>3770</v>
      </c>
    </row>
    <row r="128" spans="1:7" ht="141.75" outlineLevel="1" x14ac:dyDescent="0.25">
      <c r="A128" s="854"/>
      <c r="B128" s="856"/>
      <c r="C128" s="848"/>
      <c r="D128" s="846"/>
      <c r="E128" s="150" t="s">
        <v>3771</v>
      </c>
      <c r="F128" s="115" t="s">
        <v>3772</v>
      </c>
      <c r="G128" s="116" t="s">
        <v>3773</v>
      </c>
    </row>
    <row r="129" spans="1:7" ht="78.75" outlineLevel="1" x14ac:dyDescent="0.25">
      <c r="A129" s="854"/>
      <c r="B129" s="856"/>
      <c r="C129" s="848"/>
      <c r="D129" s="846"/>
      <c r="E129" s="160" t="s">
        <v>3774</v>
      </c>
      <c r="F129" s="122" t="s">
        <v>3775</v>
      </c>
      <c r="G129" s="113" t="s">
        <v>3776</v>
      </c>
    </row>
    <row r="130" spans="1:7" ht="141.75" outlineLevel="1" x14ac:dyDescent="0.25">
      <c r="A130" s="854"/>
      <c r="B130" s="856"/>
      <c r="C130" s="848"/>
      <c r="D130" s="846"/>
      <c r="E130" s="160" t="s">
        <v>3777</v>
      </c>
      <c r="F130" s="122" t="s">
        <v>3778</v>
      </c>
      <c r="G130" s="113" t="s">
        <v>3779</v>
      </c>
    </row>
    <row r="131" spans="1:7" ht="157.5" outlineLevel="1" x14ac:dyDescent="0.25">
      <c r="A131" s="854"/>
      <c r="B131" s="856"/>
      <c r="C131" s="848"/>
      <c r="D131" s="846"/>
      <c r="E131" s="160" t="s">
        <v>3780</v>
      </c>
      <c r="F131" s="122" t="s">
        <v>3781</v>
      </c>
      <c r="G131" s="113" t="s">
        <v>3782</v>
      </c>
    </row>
    <row r="132" spans="1:7" ht="78.75" outlineLevel="1" x14ac:dyDescent="0.25">
      <c r="A132" s="854"/>
      <c r="B132" s="856"/>
      <c r="C132" s="848"/>
      <c r="D132" s="846"/>
      <c r="E132" s="160" t="s">
        <v>3783</v>
      </c>
      <c r="F132" s="122" t="s">
        <v>3784</v>
      </c>
      <c r="G132" s="113" t="s">
        <v>3785</v>
      </c>
    </row>
    <row r="133" spans="1:7" ht="236.25" outlineLevel="1" x14ac:dyDescent="0.25">
      <c r="A133" s="854"/>
      <c r="B133" s="856"/>
      <c r="C133" s="848"/>
      <c r="D133" s="846"/>
      <c r="E133" s="160" t="s">
        <v>3786</v>
      </c>
      <c r="F133" s="122" t="s">
        <v>3787</v>
      </c>
      <c r="G133" s="162" t="s">
        <v>3788</v>
      </c>
    </row>
    <row r="134" spans="1:7" ht="110.25" outlineLevel="1" x14ac:dyDescent="0.25">
      <c r="A134" s="854"/>
      <c r="B134" s="856"/>
      <c r="C134" s="848"/>
      <c r="D134" s="846"/>
      <c r="E134" s="151" t="s">
        <v>3789</v>
      </c>
      <c r="F134" s="122" t="s">
        <v>3790</v>
      </c>
      <c r="G134" s="113" t="s">
        <v>3791</v>
      </c>
    </row>
    <row r="135" spans="1:7" ht="94.5" outlineLevel="1" x14ac:dyDescent="0.25">
      <c r="A135" s="854"/>
      <c r="B135" s="856"/>
      <c r="C135" s="848"/>
      <c r="D135" s="846"/>
      <c r="E135" s="151" t="s">
        <v>3792</v>
      </c>
      <c r="F135" s="122" t="s">
        <v>3793</v>
      </c>
      <c r="G135" s="113" t="s">
        <v>3794</v>
      </c>
    </row>
    <row r="136" spans="1:7" ht="78.75" outlineLevel="1" x14ac:dyDescent="0.25">
      <c r="A136" s="854"/>
      <c r="B136" s="856"/>
      <c r="C136" s="849"/>
      <c r="D136" s="850"/>
      <c r="E136" s="153" t="s">
        <v>3795</v>
      </c>
      <c r="F136" s="118" t="s">
        <v>3796</v>
      </c>
      <c r="G136" s="119" t="s">
        <v>3797</v>
      </c>
    </row>
    <row r="137" spans="1:7" ht="31.5" x14ac:dyDescent="0.25">
      <c r="A137" s="854"/>
      <c r="B137" s="856"/>
      <c r="C137" s="847" t="s">
        <v>3798</v>
      </c>
      <c r="D137" s="845" t="s">
        <v>3366</v>
      </c>
      <c r="E137" s="161" t="s">
        <v>1652</v>
      </c>
      <c r="F137" s="161" t="s">
        <v>1652</v>
      </c>
      <c r="G137" s="46" t="s">
        <v>3799</v>
      </c>
    </row>
    <row r="138" spans="1:7" ht="346.5" outlineLevel="1" x14ac:dyDescent="0.25">
      <c r="A138" s="854"/>
      <c r="B138" s="856"/>
      <c r="C138" s="848"/>
      <c r="D138" s="846"/>
      <c r="E138" s="159" t="s">
        <v>3800</v>
      </c>
      <c r="F138" s="115" t="s">
        <v>3801</v>
      </c>
      <c r="G138" s="116" t="s">
        <v>3802</v>
      </c>
    </row>
    <row r="139" spans="1:7" ht="283.5" outlineLevel="1" x14ac:dyDescent="0.25">
      <c r="A139" s="854"/>
      <c r="B139" s="856"/>
      <c r="C139" s="848"/>
      <c r="D139" s="846"/>
      <c r="E139" s="160" t="s">
        <v>3803</v>
      </c>
      <c r="F139" s="122" t="s">
        <v>3804</v>
      </c>
      <c r="G139" s="113" t="s">
        <v>3805</v>
      </c>
    </row>
    <row r="140" spans="1:7" ht="267.75" outlineLevel="1" x14ac:dyDescent="0.25">
      <c r="A140" s="854"/>
      <c r="B140" s="856"/>
      <c r="C140" s="848"/>
      <c r="D140" s="846"/>
      <c r="E140" s="160" t="s">
        <v>3806</v>
      </c>
      <c r="F140" s="122" t="s">
        <v>3807</v>
      </c>
      <c r="G140" s="113" t="s">
        <v>3808</v>
      </c>
    </row>
    <row r="141" spans="1:7" ht="283.5" outlineLevel="1" x14ac:dyDescent="0.25">
      <c r="A141" s="854"/>
      <c r="B141" s="856"/>
      <c r="C141" s="849"/>
      <c r="D141" s="850"/>
      <c r="E141" s="163" t="s">
        <v>3809</v>
      </c>
      <c r="F141" s="118" t="s">
        <v>3810</v>
      </c>
      <c r="G141" s="119" t="s">
        <v>3811</v>
      </c>
    </row>
    <row r="142" spans="1:7" ht="31.5" x14ac:dyDescent="0.25">
      <c r="A142" s="854"/>
      <c r="B142" s="856"/>
      <c r="C142" s="847" t="s">
        <v>3812</v>
      </c>
      <c r="D142" s="845" t="s">
        <v>3813</v>
      </c>
      <c r="E142" s="161" t="s">
        <v>1652</v>
      </c>
      <c r="F142" s="161" t="s">
        <v>1652</v>
      </c>
      <c r="G142" s="46" t="s">
        <v>3814</v>
      </c>
    </row>
    <row r="143" spans="1:7" ht="267.75" outlineLevel="1" x14ac:dyDescent="0.25">
      <c r="A143" s="854"/>
      <c r="B143" s="856"/>
      <c r="C143" s="848"/>
      <c r="D143" s="846"/>
      <c r="E143" s="159" t="s">
        <v>3815</v>
      </c>
      <c r="F143" s="115" t="s">
        <v>3816</v>
      </c>
      <c r="G143" s="116" t="s">
        <v>3817</v>
      </c>
    </row>
    <row r="144" spans="1:7" ht="110.25" outlineLevel="1" x14ac:dyDescent="0.25">
      <c r="A144" s="854"/>
      <c r="B144" s="856"/>
      <c r="C144" s="848"/>
      <c r="D144" s="846"/>
      <c r="E144" s="164" t="s">
        <v>3818</v>
      </c>
      <c r="F144" s="124" t="s">
        <v>3819</v>
      </c>
      <c r="G144" s="125" t="s">
        <v>3820</v>
      </c>
    </row>
    <row r="145" spans="1:7" ht="47.25" x14ac:dyDescent="0.25">
      <c r="A145" s="854"/>
      <c r="B145" s="856"/>
      <c r="C145" s="847" t="s">
        <v>3821</v>
      </c>
      <c r="D145" s="845" t="s">
        <v>3822</v>
      </c>
      <c r="E145" s="161" t="s">
        <v>1652</v>
      </c>
      <c r="F145" s="161" t="s">
        <v>1652</v>
      </c>
      <c r="G145" s="46" t="s">
        <v>3823</v>
      </c>
    </row>
    <row r="146" spans="1:7" ht="110.25" outlineLevel="1" x14ac:dyDescent="0.25">
      <c r="A146" s="854"/>
      <c r="B146" s="856"/>
      <c r="C146" s="848"/>
      <c r="D146" s="846"/>
      <c r="E146" s="150" t="s">
        <v>3824</v>
      </c>
      <c r="F146" s="115" t="s">
        <v>3825</v>
      </c>
      <c r="G146" s="116" t="s">
        <v>3826</v>
      </c>
    </row>
    <row r="147" spans="1:7" ht="78.75" outlineLevel="1" x14ac:dyDescent="0.25">
      <c r="A147" s="854"/>
      <c r="B147" s="856"/>
      <c r="C147" s="848"/>
      <c r="D147" s="846"/>
      <c r="E147" s="160" t="s">
        <v>3827</v>
      </c>
      <c r="F147" s="122" t="s">
        <v>3828</v>
      </c>
      <c r="G147" s="113" t="s">
        <v>3829</v>
      </c>
    </row>
    <row r="148" spans="1:7" ht="78.75" outlineLevel="1" x14ac:dyDescent="0.25">
      <c r="A148" s="854"/>
      <c r="B148" s="856"/>
      <c r="C148" s="848"/>
      <c r="D148" s="846"/>
      <c r="E148" s="160" t="s">
        <v>3830</v>
      </c>
      <c r="F148" s="122" t="s">
        <v>3831</v>
      </c>
      <c r="G148" s="113" t="s">
        <v>3832</v>
      </c>
    </row>
    <row r="149" spans="1:7" ht="78.75" outlineLevel="1" x14ac:dyDescent="0.25">
      <c r="A149" s="865"/>
      <c r="B149" s="866"/>
      <c r="C149" s="867"/>
      <c r="D149" s="868"/>
      <c r="E149" s="165" t="s">
        <v>3833</v>
      </c>
      <c r="F149" s="138" t="s">
        <v>3834</v>
      </c>
      <c r="G149" s="139" t="s">
        <v>3835</v>
      </c>
    </row>
    <row r="150" spans="1:7" ht="63" x14ac:dyDescent="0.25">
      <c r="A150" s="856" t="s">
        <v>3836</v>
      </c>
      <c r="B150" s="856" t="s">
        <v>3837</v>
      </c>
      <c r="C150" s="317" t="s">
        <v>1652</v>
      </c>
      <c r="D150" s="317" t="s">
        <v>1652</v>
      </c>
      <c r="E150" s="166" t="s">
        <v>1652</v>
      </c>
      <c r="F150" s="317" t="s">
        <v>1652</v>
      </c>
      <c r="G150" s="317" t="s">
        <v>3838</v>
      </c>
    </row>
    <row r="151" spans="1:7" ht="94.5" x14ac:dyDescent="0.25">
      <c r="A151" s="856"/>
      <c r="B151" s="856"/>
      <c r="C151" s="847" t="s">
        <v>3839</v>
      </c>
      <c r="D151" s="845" t="s">
        <v>3840</v>
      </c>
      <c r="E151" s="161" t="s">
        <v>1652</v>
      </c>
      <c r="F151" s="161" t="s">
        <v>1652</v>
      </c>
      <c r="G151" s="136" t="s">
        <v>3841</v>
      </c>
    </row>
    <row r="152" spans="1:7" ht="63" outlineLevel="1" x14ac:dyDescent="0.25">
      <c r="A152" s="856"/>
      <c r="B152" s="856"/>
      <c r="C152" s="848"/>
      <c r="D152" s="846"/>
      <c r="E152" s="159" t="s">
        <v>3842</v>
      </c>
      <c r="F152" s="115" t="s">
        <v>3843</v>
      </c>
      <c r="G152" s="167" t="s">
        <v>3844</v>
      </c>
    </row>
    <row r="153" spans="1:7" ht="47.25" outlineLevel="1" x14ac:dyDescent="0.25">
      <c r="A153" s="856"/>
      <c r="B153" s="856"/>
      <c r="C153" s="848"/>
      <c r="D153" s="846"/>
      <c r="E153" s="160" t="s">
        <v>3845</v>
      </c>
      <c r="F153" s="122" t="s">
        <v>3846</v>
      </c>
      <c r="G153" s="149" t="s">
        <v>3847</v>
      </c>
    </row>
    <row r="154" spans="1:7" ht="110.25" outlineLevel="1" x14ac:dyDescent="0.25">
      <c r="A154" s="856"/>
      <c r="B154" s="856"/>
      <c r="C154" s="848"/>
      <c r="D154" s="846"/>
      <c r="E154" s="160" t="s">
        <v>3848</v>
      </c>
      <c r="F154" s="122" t="s">
        <v>3849</v>
      </c>
      <c r="G154" s="149" t="s">
        <v>3850</v>
      </c>
    </row>
    <row r="155" spans="1:7" ht="110.25" outlineLevel="1" x14ac:dyDescent="0.25">
      <c r="A155" s="856"/>
      <c r="B155" s="856"/>
      <c r="C155" s="848"/>
      <c r="D155" s="846"/>
      <c r="E155" s="160" t="s">
        <v>3851</v>
      </c>
      <c r="F155" s="122" t="s">
        <v>3852</v>
      </c>
      <c r="G155" s="149" t="s">
        <v>3853</v>
      </c>
    </row>
    <row r="156" spans="1:7" ht="78.75" outlineLevel="1" x14ac:dyDescent="0.25">
      <c r="A156" s="856"/>
      <c r="B156" s="856"/>
      <c r="C156" s="848"/>
      <c r="D156" s="846"/>
      <c r="E156" s="160" t="s">
        <v>3854</v>
      </c>
      <c r="F156" s="122" t="s">
        <v>3855</v>
      </c>
      <c r="G156" s="149" t="s">
        <v>3856</v>
      </c>
    </row>
    <row r="157" spans="1:7" ht="94.5" outlineLevel="1" x14ac:dyDescent="0.25">
      <c r="A157" s="856"/>
      <c r="B157" s="856"/>
      <c r="C157" s="848"/>
      <c r="D157" s="846"/>
      <c r="E157" s="164" t="s">
        <v>3857</v>
      </c>
      <c r="F157" s="124" t="s">
        <v>3858</v>
      </c>
      <c r="G157" s="168" t="s">
        <v>3859</v>
      </c>
    </row>
    <row r="158" spans="1:7" ht="63" x14ac:dyDescent="0.25">
      <c r="A158" s="856"/>
      <c r="B158" s="856"/>
      <c r="C158" s="847" t="s">
        <v>3860</v>
      </c>
      <c r="D158" s="845" t="s">
        <v>3861</v>
      </c>
      <c r="E158" s="161" t="s">
        <v>1652</v>
      </c>
      <c r="F158" s="161" t="s">
        <v>1652</v>
      </c>
      <c r="G158" s="136" t="s">
        <v>3862</v>
      </c>
    </row>
    <row r="159" spans="1:7" ht="110.25" outlineLevel="1" x14ac:dyDescent="0.25">
      <c r="A159" s="856"/>
      <c r="B159" s="856"/>
      <c r="C159" s="848"/>
      <c r="D159" s="846"/>
      <c r="E159" s="159" t="s">
        <v>3863</v>
      </c>
      <c r="F159" s="115" t="s">
        <v>3864</v>
      </c>
      <c r="G159" s="167" t="s">
        <v>3865</v>
      </c>
    </row>
    <row r="160" spans="1:7" ht="141.75" outlineLevel="1" x14ac:dyDescent="0.25">
      <c r="A160" s="856"/>
      <c r="B160" s="856"/>
      <c r="C160" s="848"/>
      <c r="D160" s="846"/>
      <c r="E160" s="160" t="s">
        <v>3866</v>
      </c>
      <c r="F160" s="122" t="s">
        <v>3867</v>
      </c>
      <c r="G160" s="149" t="s">
        <v>3868</v>
      </c>
    </row>
    <row r="161" spans="1:7" ht="94.5" outlineLevel="1" x14ac:dyDescent="0.25">
      <c r="A161" s="856"/>
      <c r="B161" s="856"/>
      <c r="C161" s="848"/>
      <c r="D161" s="846"/>
      <c r="E161" s="160" t="s">
        <v>3869</v>
      </c>
      <c r="F161" s="122" t="s">
        <v>3870</v>
      </c>
      <c r="G161" s="149" t="s">
        <v>3871</v>
      </c>
    </row>
    <row r="162" spans="1:7" ht="47.25" outlineLevel="1" x14ac:dyDescent="0.25">
      <c r="A162" s="856"/>
      <c r="B162" s="856"/>
      <c r="C162" s="848"/>
      <c r="D162" s="846"/>
      <c r="E162" s="160" t="s">
        <v>3872</v>
      </c>
      <c r="F162" s="122" t="s">
        <v>3873</v>
      </c>
      <c r="G162" s="149" t="s">
        <v>3874</v>
      </c>
    </row>
    <row r="163" spans="1:7" ht="110.25" outlineLevel="1" x14ac:dyDescent="0.25">
      <c r="A163" s="856"/>
      <c r="B163" s="856"/>
      <c r="C163" s="848"/>
      <c r="D163" s="846"/>
      <c r="E163" s="160" t="s">
        <v>3875</v>
      </c>
      <c r="F163" s="122" t="s">
        <v>3876</v>
      </c>
      <c r="G163" s="149" t="s">
        <v>3877</v>
      </c>
    </row>
    <row r="164" spans="1:7" ht="110.25" outlineLevel="1" x14ac:dyDescent="0.25">
      <c r="A164" s="856"/>
      <c r="B164" s="856"/>
      <c r="C164" s="848"/>
      <c r="D164" s="846"/>
      <c r="E164" s="151" t="s">
        <v>3878</v>
      </c>
      <c r="F164" s="122" t="s">
        <v>3879</v>
      </c>
      <c r="G164" s="149" t="s">
        <v>3880</v>
      </c>
    </row>
    <row r="165" spans="1:7" ht="78.75" outlineLevel="1" x14ac:dyDescent="0.25">
      <c r="A165" s="856"/>
      <c r="B165" s="856"/>
      <c r="C165" s="849"/>
      <c r="D165" s="850"/>
      <c r="E165" s="163" t="s">
        <v>3881</v>
      </c>
      <c r="F165" s="118" t="s">
        <v>3882</v>
      </c>
      <c r="G165" s="169" t="s">
        <v>3883</v>
      </c>
    </row>
    <row r="166" spans="1:7" ht="47.25" x14ac:dyDescent="0.25">
      <c r="A166" s="856"/>
      <c r="B166" s="856"/>
      <c r="C166" s="847" t="s">
        <v>3884</v>
      </c>
      <c r="D166" s="845" t="s">
        <v>3885</v>
      </c>
      <c r="E166" s="161" t="s">
        <v>1652</v>
      </c>
      <c r="F166" s="161" t="s">
        <v>1652</v>
      </c>
      <c r="G166" s="136" t="s">
        <v>3886</v>
      </c>
    </row>
    <row r="167" spans="1:7" ht="63" outlineLevel="1" x14ac:dyDescent="0.25">
      <c r="A167" s="856"/>
      <c r="B167" s="856"/>
      <c r="C167" s="848"/>
      <c r="D167" s="846"/>
      <c r="E167" s="159" t="s">
        <v>3887</v>
      </c>
      <c r="F167" s="115" t="s">
        <v>3888</v>
      </c>
      <c r="G167" s="167" t="s">
        <v>3889</v>
      </c>
    </row>
    <row r="168" spans="1:7" ht="220.5" outlineLevel="1" x14ac:dyDescent="0.25">
      <c r="A168" s="856"/>
      <c r="B168" s="856"/>
      <c r="C168" s="848"/>
      <c r="D168" s="846"/>
      <c r="E168" s="160" t="s">
        <v>3890</v>
      </c>
      <c r="F168" s="122" t="s">
        <v>3891</v>
      </c>
      <c r="G168" s="149" t="s">
        <v>3892</v>
      </c>
    </row>
    <row r="169" spans="1:7" ht="110.25" outlineLevel="1" x14ac:dyDescent="0.25">
      <c r="A169" s="856"/>
      <c r="B169" s="856"/>
      <c r="C169" s="848"/>
      <c r="D169" s="846"/>
      <c r="E169" s="160" t="s">
        <v>3893</v>
      </c>
      <c r="F169" s="122" t="s">
        <v>3894</v>
      </c>
      <c r="G169" s="149" t="s">
        <v>3895</v>
      </c>
    </row>
    <row r="170" spans="1:7" ht="78.75" outlineLevel="1" x14ac:dyDescent="0.25">
      <c r="A170" s="856"/>
      <c r="B170" s="856"/>
      <c r="C170" s="848"/>
      <c r="D170" s="846"/>
      <c r="E170" s="151" t="s">
        <v>3896</v>
      </c>
      <c r="F170" s="122" t="s">
        <v>3897</v>
      </c>
      <c r="G170" s="149" t="s">
        <v>3898</v>
      </c>
    </row>
    <row r="171" spans="1:7" s="52" customFormat="1" ht="94.5" outlineLevel="1" x14ac:dyDescent="0.25">
      <c r="A171" s="856"/>
      <c r="B171" s="856"/>
      <c r="C171" s="848"/>
      <c r="D171" s="846"/>
      <c r="E171" s="151" t="s">
        <v>3899</v>
      </c>
      <c r="F171" s="122" t="s">
        <v>3900</v>
      </c>
      <c r="G171" s="149" t="s">
        <v>3901</v>
      </c>
    </row>
    <row r="172" spans="1:7" ht="409.5" outlineLevel="1" x14ac:dyDescent="0.25">
      <c r="A172" s="856"/>
      <c r="B172" s="856"/>
      <c r="C172" s="848"/>
      <c r="D172" s="846"/>
      <c r="E172" s="160" t="s">
        <v>3902</v>
      </c>
      <c r="F172" s="122" t="s">
        <v>3903</v>
      </c>
      <c r="G172" s="149" t="s">
        <v>3904</v>
      </c>
    </row>
    <row r="173" spans="1:7" ht="267.75" outlineLevel="1" x14ac:dyDescent="0.25">
      <c r="A173" s="856"/>
      <c r="B173" s="856"/>
      <c r="C173" s="848"/>
      <c r="D173" s="846"/>
      <c r="E173" s="160" t="s">
        <v>3905</v>
      </c>
      <c r="F173" s="122" t="s">
        <v>3906</v>
      </c>
      <c r="G173" s="149" t="s">
        <v>3907</v>
      </c>
    </row>
    <row r="174" spans="1:7" ht="220.5" outlineLevel="1" x14ac:dyDescent="0.25">
      <c r="A174" s="856"/>
      <c r="B174" s="856"/>
      <c r="C174" s="848"/>
      <c r="D174" s="846"/>
      <c r="E174" s="160" t="s">
        <v>3908</v>
      </c>
      <c r="F174" s="122" t="s">
        <v>3909</v>
      </c>
      <c r="G174" s="149" t="s">
        <v>3910</v>
      </c>
    </row>
    <row r="175" spans="1:7" ht="110.25" outlineLevel="1" x14ac:dyDescent="0.25">
      <c r="A175" s="856"/>
      <c r="B175" s="856"/>
      <c r="C175" s="848"/>
      <c r="D175" s="846"/>
      <c r="E175" s="160" t="s">
        <v>3911</v>
      </c>
      <c r="F175" s="122" t="s">
        <v>3912</v>
      </c>
      <c r="G175" s="149" t="s">
        <v>3913</v>
      </c>
    </row>
    <row r="176" spans="1:7" ht="110.25" outlineLevel="1" x14ac:dyDescent="0.25">
      <c r="A176" s="856"/>
      <c r="B176" s="856"/>
      <c r="C176" s="848"/>
      <c r="D176" s="846"/>
      <c r="E176" s="160" t="s">
        <v>3914</v>
      </c>
      <c r="F176" s="122" t="s">
        <v>3915</v>
      </c>
      <c r="G176" s="149" t="s">
        <v>3916</v>
      </c>
    </row>
    <row r="177" spans="1:7" ht="78.75" outlineLevel="1" x14ac:dyDescent="0.25">
      <c r="A177" s="856"/>
      <c r="B177" s="856"/>
      <c r="C177" s="848"/>
      <c r="D177" s="846"/>
      <c r="E177" s="160" t="s">
        <v>3917</v>
      </c>
      <c r="F177" s="122" t="s">
        <v>3918</v>
      </c>
      <c r="G177" s="149" t="s">
        <v>3919</v>
      </c>
    </row>
    <row r="178" spans="1:7" ht="173.25" outlineLevel="1" x14ac:dyDescent="0.25">
      <c r="A178" s="856"/>
      <c r="B178" s="856"/>
      <c r="C178" s="848"/>
      <c r="D178" s="846"/>
      <c r="E178" s="160" t="s">
        <v>3920</v>
      </c>
      <c r="F178" s="122" t="s">
        <v>3921</v>
      </c>
      <c r="G178" s="149" t="s">
        <v>3922</v>
      </c>
    </row>
    <row r="179" spans="1:7" ht="63" outlineLevel="1" x14ac:dyDescent="0.25">
      <c r="A179" s="856"/>
      <c r="B179" s="856"/>
      <c r="C179" s="848"/>
      <c r="D179" s="846"/>
      <c r="E179" s="164" t="s">
        <v>3923</v>
      </c>
      <c r="F179" s="124" t="s">
        <v>3924</v>
      </c>
      <c r="G179" s="168" t="s">
        <v>3925</v>
      </c>
    </row>
    <row r="180" spans="1:7" ht="47.25" x14ac:dyDescent="0.25">
      <c r="A180" s="853" t="s">
        <v>3926</v>
      </c>
      <c r="B180" s="855" t="s">
        <v>3927</v>
      </c>
      <c r="C180" s="855" t="s">
        <v>1652</v>
      </c>
      <c r="D180" s="855" t="s">
        <v>1652</v>
      </c>
      <c r="E180" s="155" t="s">
        <v>1652</v>
      </c>
      <c r="F180" s="316" t="s">
        <v>1652</v>
      </c>
      <c r="G180" s="45" t="s">
        <v>3928</v>
      </c>
    </row>
    <row r="181" spans="1:7" ht="252" outlineLevel="1" x14ac:dyDescent="0.25">
      <c r="A181" s="854"/>
      <c r="B181" s="856"/>
      <c r="C181" s="856"/>
      <c r="D181" s="856"/>
      <c r="E181" s="170" t="s">
        <v>3929</v>
      </c>
      <c r="F181" s="171" t="s">
        <v>3930</v>
      </c>
      <c r="G181" s="116" t="s">
        <v>3931</v>
      </c>
    </row>
    <row r="182" spans="1:7" s="52" customFormat="1" ht="252" outlineLevel="1" x14ac:dyDescent="0.25">
      <c r="A182" s="854"/>
      <c r="B182" s="856"/>
      <c r="C182" s="856"/>
      <c r="D182" s="856"/>
      <c r="E182" s="172" t="s">
        <v>3932</v>
      </c>
      <c r="F182" s="173" t="s">
        <v>3933</v>
      </c>
      <c r="G182" s="113" t="s">
        <v>3934</v>
      </c>
    </row>
    <row r="183" spans="1:7" ht="378" outlineLevel="1" x14ac:dyDescent="0.25">
      <c r="A183" s="854"/>
      <c r="B183" s="856"/>
      <c r="C183" s="856"/>
      <c r="D183" s="856"/>
      <c r="E183" s="172" t="s">
        <v>3935</v>
      </c>
      <c r="F183" s="173" t="s">
        <v>3936</v>
      </c>
      <c r="G183" s="113" t="s">
        <v>3937</v>
      </c>
    </row>
    <row r="184" spans="1:7" ht="252" outlineLevel="1" x14ac:dyDescent="0.25">
      <c r="A184" s="854"/>
      <c r="B184" s="856"/>
      <c r="C184" s="856"/>
      <c r="D184" s="856"/>
      <c r="E184" s="174" t="s">
        <v>3938</v>
      </c>
      <c r="F184" s="173" t="s">
        <v>3939</v>
      </c>
      <c r="G184" s="113" t="s">
        <v>3940</v>
      </c>
    </row>
    <row r="185" spans="1:7" ht="173.25" outlineLevel="1" x14ac:dyDescent="0.25">
      <c r="A185" s="854"/>
      <c r="B185" s="856"/>
      <c r="C185" s="856"/>
      <c r="D185" s="856"/>
      <c r="E185" s="172" t="s">
        <v>3941</v>
      </c>
      <c r="F185" s="173" t="s">
        <v>3942</v>
      </c>
      <c r="G185" s="113" t="s">
        <v>3943</v>
      </c>
    </row>
    <row r="186" spans="1:7" ht="299.25" outlineLevel="1" x14ac:dyDescent="0.25">
      <c r="A186" s="854"/>
      <c r="B186" s="856"/>
      <c r="C186" s="856"/>
      <c r="D186" s="856"/>
      <c r="E186" s="172" t="s">
        <v>3944</v>
      </c>
      <c r="F186" s="173" t="s">
        <v>3945</v>
      </c>
      <c r="G186" s="113" t="s">
        <v>3946</v>
      </c>
    </row>
    <row r="187" spans="1:7" ht="94.5" outlineLevel="1" x14ac:dyDescent="0.25">
      <c r="A187" s="854"/>
      <c r="B187" s="856"/>
      <c r="C187" s="856"/>
      <c r="D187" s="856"/>
      <c r="E187" s="172" t="s">
        <v>3947</v>
      </c>
      <c r="F187" s="173" t="s">
        <v>3948</v>
      </c>
      <c r="G187" s="113" t="s">
        <v>3949</v>
      </c>
    </row>
    <row r="188" spans="1:7" ht="315" outlineLevel="1" x14ac:dyDescent="0.25">
      <c r="A188" s="854"/>
      <c r="B188" s="856"/>
      <c r="C188" s="856"/>
      <c r="D188" s="856"/>
      <c r="E188" s="174" t="s">
        <v>3950</v>
      </c>
      <c r="F188" s="173" t="s">
        <v>3951</v>
      </c>
      <c r="G188" s="113" t="s">
        <v>3952</v>
      </c>
    </row>
    <row r="189" spans="1:7" ht="126" outlineLevel="1" x14ac:dyDescent="0.25">
      <c r="A189" s="854"/>
      <c r="B189" s="856"/>
      <c r="C189" s="856"/>
      <c r="D189" s="856"/>
      <c r="E189" s="172" t="s">
        <v>3953</v>
      </c>
      <c r="F189" s="173" t="s">
        <v>3954</v>
      </c>
      <c r="G189" s="113" t="s">
        <v>3955</v>
      </c>
    </row>
    <row r="190" spans="1:7" ht="220.5" outlineLevel="1" x14ac:dyDescent="0.25">
      <c r="A190" s="854"/>
      <c r="B190" s="856"/>
      <c r="C190" s="856"/>
      <c r="D190" s="856"/>
      <c r="E190" s="174" t="s">
        <v>3956</v>
      </c>
      <c r="F190" s="173" t="s">
        <v>3957</v>
      </c>
      <c r="G190" s="113" t="s">
        <v>3958</v>
      </c>
    </row>
    <row r="191" spans="1:7" s="52" customFormat="1" ht="120" outlineLevel="1" x14ac:dyDescent="0.25">
      <c r="A191" s="854"/>
      <c r="B191" s="856"/>
      <c r="C191" s="856"/>
      <c r="D191" s="856"/>
      <c r="E191" s="174" t="s">
        <v>3959</v>
      </c>
      <c r="F191" s="173" t="s">
        <v>3960</v>
      </c>
      <c r="G191" s="381" t="s">
        <v>4092</v>
      </c>
    </row>
    <row r="192" spans="1:7" s="52" customFormat="1" ht="126" outlineLevel="1" x14ac:dyDescent="0.25">
      <c r="A192" s="854"/>
      <c r="B192" s="856"/>
      <c r="C192" s="856"/>
      <c r="D192" s="856"/>
      <c r="E192" s="174" t="s">
        <v>3961</v>
      </c>
      <c r="F192" s="173" t="s">
        <v>3962</v>
      </c>
      <c r="G192" s="113" t="s">
        <v>3963</v>
      </c>
    </row>
    <row r="193" spans="1:7" s="52" customFormat="1" ht="141.75" outlineLevel="1" x14ac:dyDescent="0.25">
      <c r="A193" s="854"/>
      <c r="B193" s="856"/>
      <c r="C193" s="856"/>
      <c r="D193" s="856"/>
      <c r="E193" s="174" t="s">
        <v>3964</v>
      </c>
      <c r="F193" s="173" t="s">
        <v>3965</v>
      </c>
      <c r="G193" s="113" t="s">
        <v>3966</v>
      </c>
    </row>
    <row r="194" spans="1:7" ht="126" outlineLevel="1" x14ac:dyDescent="0.25">
      <c r="A194" s="854"/>
      <c r="B194" s="856"/>
      <c r="C194" s="856"/>
      <c r="D194" s="856"/>
      <c r="E194" s="172" t="s">
        <v>3967</v>
      </c>
      <c r="F194" s="173" t="s">
        <v>3968</v>
      </c>
      <c r="G194" s="113" t="s">
        <v>3969</v>
      </c>
    </row>
    <row r="195" spans="1:7" ht="78.75" outlineLevel="1" x14ac:dyDescent="0.25">
      <c r="A195" s="854"/>
      <c r="B195" s="856"/>
      <c r="C195" s="856"/>
      <c r="D195" s="856"/>
      <c r="E195" s="172" t="s">
        <v>3970</v>
      </c>
      <c r="F195" s="173" t="s">
        <v>3971</v>
      </c>
      <c r="G195" s="113" t="s">
        <v>3972</v>
      </c>
    </row>
    <row r="196" spans="1:7" ht="173.25" outlineLevel="1" x14ac:dyDescent="0.25">
      <c r="A196" s="854"/>
      <c r="B196" s="856"/>
      <c r="C196" s="856"/>
      <c r="D196" s="856"/>
      <c r="E196" s="172" t="s">
        <v>3973</v>
      </c>
      <c r="F196" s="173" t="s">
        <v>3974</v>
      </c>
      <c r="G196" s="113" t="s">
        <v>3975</v>
      </c>
    </row>
    <row r="197" spans="1:7" ht="204.75" outlineLevel="1" x14ac:dyDescent="0.25">
      <c r="A197" s="854"/>
      <c r="B197" s="856"/>
      <c r="C197" s="856"/>
      <c r="D197" s="856"/>
      <c r="E197" s="172" t="s">
        <v>3976</v>
      </c>
      <c r="F197" s="173" t="s">
        <v>3977</v>
      </c>
      <c r="G197" s="113" t="s">
        <v>3978</v>
      </c>
    </row>
    <row r="198" spans="1:7" ht="283.5" outlineLevel="1" x14ac:dyDescent="0.25">
      <c r="A198" s="854"/>
      <c r="B198" s="856"/>
      <c r="C198" s="856"/>
      <c r="D198" s="856"/>
      <c r="E198" s="172" t="s">
        <v>3979</v>
      </c>
      <c r="F198" s="173" t="s">
        <v>3980</v>
      </c>
      <c r="G198" s="113" t="s">
        <v>3981</v>
      </c>
    </row>
    <row r="199" spans="1:7" ht="141.75" outlineLevel="1" x14ac:dyDescent="0.25">
      <c r="A199" s="854"/>
      <c r="B199" s="856"/>
      <c r="C199" s="856"/>
      <c r="D199" s="856"/>
      <c r="E199" s="172" t="s">
        <v>3982</v>
      </c>
      <c r="F199" s="173" t="s">
        <v>3983</v>
      </c>
      <c r="G199" s="113" t="s">
        <v>3984</v>
      </c>
    </row>
    <row r="200" spans="1:7" s="52" customFormat="1" ht="31.5" outlineLevel="1" x14ac:dyDescent="0.25">
      <c r="A200" s="854"/>
      <c r="B200" s="856"/>
      <c r="C200" s="856"/>
      <c r="D200" s="856"/>
      <c r="E200" s="175" t="s">
        <v>3133</v>
      </c>
      <c r="F200" s="176" t="s">
        <v>3985</v>
      </c>
      <c r="G200" s="125" t="s">
        <v>3986</v>
      </c>
    </row>
    <row r="201" spans="1:7" ht="63" x14ac:dyDescent="0.25">
      <c r="A201" s="853" t="s">
        <v>3987</v>
      </c>
      <c r="B201" s="855" t="s">
        <v>3988</v>
      </c>
      <c r="C201" s="316" t="s">
        <v>1652</v>
      </c>
      <c r="D201" s="316" t="s">
        <v>1652</v>
      </c>
      <c r="E201" s="155" t="s">
        <v>1652</v>
      </c>
      <c r="F201" s="316" t="s">
        <v>1652</v>
      </c>
      <c r="G201" s="45" t="s">
        <v>3989</v>
      </c>
    </row>
    <row r="202" spans="1:7" ht="31.5" x14ac:dyDescent="0.25">
      <c r="A202" s="854"/>
      <c r="B202" s="856"/>
      <c r="C202" s="847" t="s">
        <v>3990</v>
      </c>
      <c r="D202" s="845" t="s">
        <v>3991</v>
      </c>
      <c r="E202" s="161" t="s">
        <v>1652</v>
      </c>
      <c r="F202" s="161" t="s">
        <v>1652</v>
      </c>
      <c r="G202" s="46" t="s">
        <v>3992</v>
      </c>
    </row>
    <row r="203" spans="1:7" ht="78.75" outlineLevel="1" x14ac:dyDescent="0.25">
      <c r="A203" s="854"/>
      <c r="B203" s="856"/>
      <c r="C203" s="848"/>
      <c r="D203" s="846"/>
      <c r="E203" s="150" t="s">
        <v>3993</v>
      </c>
      <c r="F203" s="115" t="s">
        <v>3994</v>
      </c>
      <c r="G203" s="116" t="s">
        <v>3995</v>
      </c>
    </row>
    <row r="204" spans="1:7" ht="47.25" outlineLevel="1" x14ac:dyDescent="0.25">
      <c r="A204" s="854"/>
      <c r="B204" s="856"/>
      <c r="C204" s="848"/>
      <c r="D204" s="846"/>
      <c r="E204" s="151" t="s">
        <v>3996</v>
      </c>
      <c r="F204" s="122" t="s">
        <v>3997</v>
      </c>
      <c r="G204" s="113" t="s">
        <v>3998</v>
      </c>
    </row>
    <row r="205" spans="1:7" ht="47.25" outlineLevel="1" x14ac:dyDescent="0.25">
      <c r="A205" s="854"/>
      <c r="B205" s="856"/>
      <c r="C205" s="848"/>
      <c r="D205" s="846"/>
      <c r="E205" s="151" t="s">
        <v>3999</v>
      </c>
      <c r="F205" s="122" t="s">
        <v>4000</v>
      </c>
      <c r="G205" s="113" t="s">
        <v>4001</v>
      </c>
    </row>
    <row r="206" spans="1:7" ht="78.75" outlineLevel="1" x14ac:dyDescent="0.25">
      <c r="A206" s="854"/>
      <c r="B206" s="856"/>
      <c r="C206" s="848"/>
      <c r="D206" s="846"/>
      <c r="E206" s="152" t="s">
        <v>4002</v>
      </c>
      <c r="F206" s="124" t="s">
        <v>4003</v>
      </c>
      <c r="G206" s="125" t="s">
        <v>4004</v>
      </c>
    </row>
    <row r="207" spans="1:7" ht="47.25" x14ac:dyDescent="0.25">
      <c r="A207" s="854"/>
      <c r="B207" s="856"/>
      <c r="C207" s="847" t="s">
        <v>4005</v>
      </c>
      <c r="D207" s="845" t="s">
        <v>4006</v>
      </c>
      <c r="E207" s="161" t="s">
        <v>1652</v>
      </c>
      <c r="F207" s="161" t="s">
        <v>1652</v>
      </c>
      <c r="G207" s="46" t="s">
        <v>4007</v>
      </c>
    </row>
    <row r="208" spans="1:7" ht="78.75" outlineLevel="1" x14ac:dyDescent="0.25">
      <c r="A208" s="854"/>
      <c r="B208" s="856"/>
      <c r="C208" s="848"/>
      <c r="D208" s="846"/>
      <c r="E208" s="150" t="s">
        <v>4008</v>
      </c>
      <c r="F208" s="115" t="s">
        <v>4009</v>
      </c>
      <c r="G208" s="116" t="s">
        <v>4010</v>
      </c>
    </row>
    <row r="209" spans="1:7" ht="63" outlineLevel="1" x14ac:dyDescent="0.25">
      <c r="A209" s="854"/>
      <c r="B209" s="856"/>
      <c r="C209" s="848"/>
      <c r="D209" s="846"/>
      <c r="E209" s="151" t="s">
        <v>4011</v>
      </c>
      <c r="F209" s="122" t="s">
        <v>4012</v>
      </c>
      <c r="G209" s="113" t="s">
        <v>4013</v>
      </c>
    </row>
    <row r="210" spans="1:7" ht="31.5" outlineLevel="1" x14ac:dyDescent="0.25">
      <c r="A210" s="854"/>
      <c r="B210" s="856"/>
      <c r="C210" s="848"/>
      <c r="D210" s="846"/>
      <c r="E210" s="151" t="s">
        <v>4014</v>
      </c>
      <c r="F210" s="122" t="s">
        <v>4015</v>
      </c>
      <c r="G210" s="113" t="s">
        <v>4016</v>
      </c>
    </row>
    <row r="211" spans="1:7" ht="63" outlineLevel="1" x14ac:dyDescent="0.25">
      <c r="A211" s="854"/>
      <c r="B211" s="856"/>
      <c r="C211" s="848"/>
      <c r="D211" s="846"/>
      <c r="E211" s="151" t="s">
        <v>4017</v>
      </c>
      <c r="F211" s="122" t="s">
        <v>4018</v>
      </c>
      <c r="G211" s="113" t="s">
        <v>4019</v>
      </c>
    </row>
    <row r="212" spans="1:7" ht="47.25" outlineLevel="1" x14ac:dyDescent="0.25">
      <c r="A212" s="854"/>
      <c r="B212" s="856"/>
      <c r="C212" s="848"/>
      <c r="D212" s="846"/>
      <c r="E212" s="151" t="s">
        <v>3217</v>
      </c>
      <c r="F212" s="122" t="s">
        <v>4020</v>
      </c>
      <c r="G212" s="113" t="s">
        <v>4021</v>
      </c>
    </row>
    <row r="213" spans="1:7" ht="157.5" outlineLevel="1" x14ac:dyDescent="0.25">
      <c r="A213" s="854"/>
      <c r="B213" s="856"/>
      <c r="C213" s="849"/>
      <c r="D213" s="850"/>
      <c r="E213" s="153" t="s">
        <v>4022</v>
      </c>
      <c r="F213" s="118" t="s">
        <v>4023</v>
      </c>
      <c r="G213" s="119" t="s">
        <v>4024</v>
      </c>
    </row>
    <row r="214" spans="1:7" ht="31.5" x14ac:dyDescent="0.25">
      <c r="A214" s="854"/>
      <c r="B214" s="856"/>
      <c r="C214" s="847" t="s">
        <v>4025</v>
      </c>
      <c r="D214" s="845" t="s">
        <v>4026</v>
      </c>
      <c r="E214" s="161" t="s">
        <v>1652</v>
      </c>
      <c r="F214" s="161" t="s">
        <v>1652</v>
      </c>
      <c r="G214" s="46" t="s">
        <v>4027</v>
      </c>
    </row>
    <row r="215" spans="1:7" ht="63" outlineLevel="1" x14ac:dyDescent="0.25">
      <c r="A215" s="854"/>
      <c r="B215" s="856"/>
      <c r="C215" s="848"/>
      <c r="D215" s="846"/>
      <c r="E215" s="150" t="s">
        <v>4028</v>
      </c>
      <c r="F215" s="115" t="s">
        <v>4029</v>
      </c>
      <c r="G215" s="116" t="s">
        <v>4030</v>
      </c>
    </row>
    <row r="216" spans="1:7" ht="78.75" outlineLevel="1" x14ac:dyDescent="0.25">
      <c r="A216" s="854"/>
      <c r="B216" s="856"/>
      <c r="C216" s="848"/>
      <c r="D216" s="846"/>
      <c r="E216" s="151" t="s">
        <v>4031</v>
      </c>
      <c r="F216" s="122" t="s">
        <v>4032</v>
      </c>
      <c r="G216" s="113" t="s">
        <v>4033</v>
      </c>
    </row>
    <row r="217" spans="1:7" ht="78.75" outlineLevel="1" x14ac:dyDescent="0.25">
      <c r="A217" s="854"/>
      <c r="B217" s="856"/>
      <c r="C217" s="848"/>
      <c r="D217" s="846"/>
      <c r="E217" s="151" t="s">
        <v>4034</v>
      </c>
      <c r="F217" s="122" t="s">
        <v>4035</v>
      </c>
      <c r="G217" s="113" t="s">
        <v>4036</v>
      </c>
    </row>
    <row r="218" spans="1:7" ht="78.75" outlineLevel="1" x14ac:dyDescent="0.25">
      <c r="A218" s="854"/>
      <c r="B218" s="856"/>
      <c r="C218" s="848"/>
      <c r="D218" s="846"/>
      <c r="E218" s="151" t="s">
        <v>4037</v>
      </c>
      <c r="F218" s="122" t="s">
        <v>4038</v>
      </c>
      <c r="G218" s="113" t="s">
        <v>4039</v>
      </c>
    </row>
    <row r="219" spans="1:7" ht="31.5" outlineLevel="1" x14ac:dyDescent="0.25">
      <c r="A219" s="854"/>
      <c r="B219" s="856"/>
      <c r="C219" s="848"/>
      <c r="D219" s="850"/>
      <c r="E219" s="153" t="s">
        <v>4040</v>
      </c>
      <c r="F219" s="118" t="s">
        <v>4041</v>
      </c>
      <c r="G219" s="119" t="s">
        <v>4042</v>
      </c>
    </row>
    <row r="220" spans="1:7" s="52" customFormat="1" ht="31.5" x14ac:dyDescent="0.25">
      <c r="A220" s="865"/>
      <c r="B220" s="866"/>
      <c r="C220" s="177" t="s">
        <v>3133</v>
      </c>
      <c r="D220" s="319" t="s">
        <v>4043</v>
      </c>
      <c r="E220" s="178" t="s">
        <v>3133</v>
      </c>
      <c r="F220" s="179" t="s">
        <v>4044</v>
      </c>
      <c r="G220" s="180" t="s">
        <v>4045</v>
      </c>
    </row>
  </sheetData>
  <sortState xmlns:xlrd2="http://schemas.microsoft.com/office/spreadsheetml/2017/richdata2" ref="C93:C97">
    <sortCondition ref="C92:C97"/>
  </sortState>
  <mergeCells count="85">
    <mergeCell ref="B6:C6"/>
    <mergeCell ref="A1:C1"/>
    <mergeCell ref="B2:C2"/>
    <mergeCell ref="A4:C4"/>
    <mergeCell ref="B5:C5"/>
    <mergeCell ref="A108:B108"/>
    <mergeCell ref="C108:D108"/>
    <mergeCell ref="E108:F108"/>
    <mergeCell ref="A106:G106"/>
    <mergeCell ref="A107:F107"/>
    <mergeCell ref="G107:G109"/>
    <mergeCell ref="A8:C8"/>
    <mergeCell ref="A10:A12"/>
    <mergeCell ref="B10:B11"/>
    <mergeCell ref="A13:A42"/>
    <mergeCell ref="B13:B23"/>
    <mergeCell ref="B24:B32"/>
    <mergeCell ref="B33:B36"/>
    <mergeCell ref="B37:B38"/>
    <mergeCell ref="B39:B42"/>
    <mergeCell ref="A110:A113"/>
    <mergeCell ref="B110:B113"/>
    <mergeCell ref="C111:C112"/>
    <mergeCell ref="D111:D112"/>
    <mergeCell ref="A114:A149"/>
    <mergeCell ref="B114:B149"/>
    <mergeCell ref="C142:C144"/>
    <mergeCell ref="D142:D144"/>
    <mergeCell ref="C145:C149"/>
    <mergeCell ref="D145:D149"/>
    <mergeCell ref="C115:C126"/>
    <mergeCell ref="D115:D126"/>
    <mergeCell ref="C127:C136"/>
    <mergeCell ref="D127:D136"/>
    <mergeCell ref="C137:C141"/>
    <mergeCell ref="D137:D141"/>
    <mergeCell ref="C166:C179"/>
    <mergeCell ref="D166:D179"/>
    <mergeCell ref="A180:A200"/>
    <mergeCell ref="B180:B200"/>
    <mergeCell ref="C180:C200"/>
    <mergeCell ref="D180:D200"/>
    <mergeCell ref="A150:A179"/>
    <mergeCell ref="B150:B179"/>
    <mergeCell ref="C158:C165"/>
    <mergeCell ref="D158:D165"/>
    <mergeCell ref="C151:C157"/>
    <mergeCell ref="D151:D157"/>
    <mergeCell ref="C202:C206"/>
    <mergeCell ref="D202:D206"/>
    <mergeCell ref="C207:C213"/>
    <mergeCell ref="D207:D213"/>
    <mergeCell ref="A201:A220"/>
    <mergeCell ref="B201:B220"/>
    <mergeCell ref="C214:C219"/>
    <mergeCell ref="D214:D219"/>
    <mergeCell ref="A43:A68"/>
    <mergeCell ref="B43:B48"/>
    <mergeCell ref="B49:B55"/>
    <mergeCell ref="B56:B68"/>
    <mergeCell ref="B71:C71"/>
    <mergeCell ref="B79:C79"/>
    <mergeCell ref="B80:C80"/>
    <mergeCell ref="B81:C81"/>
    <mergeCell ref="B72:C72"/>
    <mergeCell ref="B73:C73"/>
    <mergeCell ref="B74:C74"/>
    <mergeCell ref="B75:C75"/>
    <mergeCell ref="B76:C76"/>
    <mergeCell ref="B87:C87"/>
    <mergeCell ref="B88:C88"/>
    <mergeCell ref="A89:A104"/>
    <mergeCell ref="B89:B92"/>
    <mergeCell ref="B93:B98"/>
    <mergeCell ref="B99:B103"/>
    <mergeCell ref="A69:A88"/>
    <mergeCell ref="B69:C69"/>
    <mergeCell ref="B70:C70"/>
    <mergeCell ref="B82:C82"/>
    <mergeCell ref="B83:C83"/>
    <mergeCell ref="B84:C84"/>
    <mergeCell ref="B85:C85"/>
    <mergeCell ref="B86:C86"/>
    <mergeCell ref="B77:C77"/>
    <mergeCell ref="B78:C78"/>
  </mergeCells>
  <phoneticPr fontId="21"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65013-7492-4FD6-A211-6DADF7EB038F}">
  <sheetPr codeName="Sheet14">
    <tabColor theme="6" tint="0.39997558519241921"/>
  </sheetPr>
  <dimension ref="A1:F275"/>
  <sheetViews>
    <sheetView showGridLines="0" zoomScale="80" zoomScaleNormal="80" workbookViewId="0">
      <selection sqref="A1:F1"/>
    </sheetView>
  </sheetViews>
  <sheetFormatPr defaultColWidth="8.5703125" defaultRowHeight="15.75" x14ac:dyDescent="0.25"/>
  <cols>
    <col min="1" max="1" width="30" style="29" customWidth="1"/>
    <col min="2" max="2" width="17.42578125" style="26" customWidth="1"/>
    <col min="3" max="3" width="41.42578125" style="30" customWidth="1"/>
    <col min="4" max="4" width="23" style="39" customWidth="1"/>
    <col min="5" max="5" width="71.85546875" style="26" customWidth="1"/>
    <col min="6" max="6" width="37.5703125" style="29" customWidth="1"/>
    <col min="7" max="16384" width="8.5703125" style="29"/>
  </cols>
  <sheetData>
    <row r="1" spans="1:6" ht="27" customHeight="1" thickBot="1" x14ac:dyDescent="0.3">
      <c r="A1" s="762" t="s">
        <v>2480</v>
      </c>
      <c r="B1" s="763"/>
      <c r="C1" s="985"/>
      <c r="D1" s="985"/>
      <c r="E1" s="985"/>
      <c r="F1" s="986"/>
    </row>
    <row r="2" spans="1:6" ht="27" customHeight="1" x14ac:dyDescent="0.25">
      <c r="A2" s="987" t="s">
        <v>2481</v>
      </c>
      <c r="B2" s="988"/>
      <c r="C2" s="869" t="s">
        <v>2482</v>
      </c>
      <c r="D2" s="869"/>
      <c r="E2" s="869"/>
      <c r="F2" s="991"/>
    </row>
    <row r="3" spans="1:6" ht="12.6" customHeight="1" x14ac:dyDescent="0.25">
      <c r="A3" s="371"/>
      <c r="B3" s="337"/>
      <c r="C3" s="372"/>
      <c r="D3" s="372"/>
      <c r="E3" s="372"/>
      <c r="F3" s="373"/>
    </row>
    <row r="4" spans="1:6" ht="22.7" customHeight="1" x14ac:dyDescent="0.25">
      <c r="A4" s="926" t="s">
        <v>2483</v>
      </c>
      <c r="B4" s="927"/>
      <c r="C4" s="927"/>
      <c r="D4" s="927"/>
      <c r="E4" s="927"/>
      <c r="F4" s="928"/>
    </row>
    <row r="5" spans="1:6" ht="35.1" customHeight="1" x14ac:dyDescent="0.25">
      <c r="A5" s="987" t="s">
        <v>2484</v>
      </c>
      <c r="B5" s="988"/>
      <c r="C5" s="992" t="s">
        <v>2485</v>
      </c>
      <c r="D5" s="992"/>
      <c r="E5" s="992"/>
      <c r="F5" s="993"/>
    </row>
    <row r="6" spans="1:6" ht="35.1" customHeight="1" thickBot="1" x14ac:dyDescent="0.3">
      <c r="A6" s="989" t="s">
        <v>2486</v>
      </c>
      <c r="B6" s="990"/>
      <c r="C6" s="994" t="s">
        <v>2487</v>
      </c>
      <c r="D6" s="994"/>
      <c r="E6" s="994"/>
      <c r="F6" s="995"/>
    </row>
    <row r="7" spans="1:6" ht="18.75" customHeight="1" x14ac:dyDescent="0.25">
      <c r="A7" s="28"/>
      <c r="B7" s="33"/>
      <c r="C7" s="320"/>
      <c r="D7" s="38"/>
      <c r="E7" s="33"/>
      <c r="F7" s="28"/>
    </row>
    <row r="8" spans="1:6" ht="21.75" customHeight="1" x14ac:dyDescent="0.25">
      <c r="A8" s="807" t="s">
        <v>2484</v>
      </c>
      <c r="B8" s="808"/>
      <c r="C8" s="808"/>
      <c r="D8" s="808"/>
      <c r="E8" s="808"/>
      <c r="F8" s="809"/>
    </row>
    <row r="9" spans="1:6" ht="15.75" customHeight="1" x14ac:dyDescent="0.25">
      <c r="A9" s="966" t="s">
        <v>2488</v>
      </c>
      <c r="B9" s="967"/>
      <c r="C9" s="968"/>
      <c r="D9" s="966" t="s">
        <v>2489</v>
      </c>
      <c r="E9" s="967"/>
      <c r="F9" s="968"/>
    </row>
    <row r="10" spans="1:6" ht="15.75" customHeight="1" x14ac:dyDescent="0.25">
      <c r="A10" s="931" t="s">
        <v>2490</v>
      </c>
      <c r="B10" s="932"/>
      <c r="C10" s="932"/>
      <c r="D10" s="969" t="s">
        <v>2491</v>
      </c>
      <c r="E10" s="970"/>
      <c r="F10" s="971"/>
    </row>
    <row r="11" spans="1:6" ht="15.75" customHeight="1" x14ac:dyDescent="0.25">
      <c r="A11" s="933"/>
      <c r="B11" s="934"/>
      <c r="C11" s="934"/>
      <c r="D11" s="935" t="s">
        <v>2492</v>
      </c>
      <c r="E11" s="936"/>
      <c r="F11" s="937"/>
    </row>
    <row r="12" spans="1:6" ht="16.5" customHeight="1" x14ac:dyDescent="0.25">
      <c r="A12" s="964" t="s">
        <v>2493</v>
      </c>
      <c r="B12" s="965"/>
      <c r="C12" s="965"/>
      <c r="D12" s="972" t="s">
        <v>2494</v>
      </c>
      <c r="E12" s="973"/>
      <c r="F12" s="974"/>
    </row>
    <row r="13" spans="1:6" ht="15.75" customHeight="1" x14ac:dyDescent="0.25">
      <c r="A13" s="964"/>
      <c r="B13" s="965"/>
      <c r="C13" s="965"/>
      <c r="D13" s="953" t="s">
        <v>2495</v>
      </c>
      <c r="E13" s="954"/>
      <c r="F13" s="955"/>
    </row>
    <row r="14" spans="1:6" ht="15.6" customHeight="1" x14ac:dyDescent="0.25">
      <c r="A14" s="964"/>
      <c r="B14" s="965"/>
      <c r="C14" s="965"/>
      <c r="D14" s="953" t="s">
        <v>2496</v>
      </c>
      <c r="E14" s="954"/>
      <c r="F14" s="955"/>
    </row>
    <row r="15" spans="1:6" ht="15.6" customHeight="1" x14ac:dyDescent="0.25">
      <c r="A15" s="964"/>
      <c r="B15" s="965"/>
      <c r="C15" s="965"/>
      <c r="D15" s="953" t="s">
        <v>2497</v>
      </c>
      <c r="E15" s="954"/>
      <c r="F15" s="955"/>
    </row>
    <row r="16" spans="1:6" ht="15.6" customHeight="1" x14ac:dyDescent="0.25">
      <c r="A16" s="964"/>
      <c r="B16" s="965"/>
      <c r="C16" s="965"/>
      <c r="D16" s="953" t="s">
        <v>2498</v>
      </c>
      <c r="E16" s="954"/>
      <c r="F16" s="955"/>
    </row>
    <row r="17" spans="1:6" ht="15.6" customHeight="1" x14ac:dyDescent="0.25">
      <c r="A17" s="964"/>
      <c r="B17" s="965"/>
      <c r="C17" s="965"/>
      <c r="D17" s="953" t="s">
        <v>2499</v>
      </c>
      <c r="E17" s="954"/>
      <c r="F17" s="955"/>
    </row>
    <row r="18" spans="1:6" ht="15.6" customHeight="1" x14ac:dyDescent="0.25">
      <c r="A18" s="964"/>
      <c r="B18" s="965"/>
      <c r="C18" s="965"/>
      <c r="D18" s="953" t="s">
        <v>2500</v>
      </c>
      <c r="E18" s="954"/>
      <c r="F18" s="955"/>
    </row>
    <row r="19" spans="1:6" ht="16.350000000000001" customHeight="1" x14ac:dyDescent="0.25">
      <c r="A19" s="964"/>
      <c r="B19" s="965"/>
      <c r="C19" s="965"/>
      <c r="D19" s="956" t="s">
        <v>2501</v>
      </c>
      <c r="E19" s="957"/>
      <c r="F19" s="958"/>
    </row>
    <row r="20" spans="1:6" x14ac:dyDescent="0.25">
      <c r="A20" s="944" t="s">
        <v>2502</v>
      </c>
      <c r="B20" s="945"/>
      <c r="C20" s="945"/>
      <c r="D20" s="996" t="s">
        <v>2503</v>
      </c>
      <c r="E20" s="997"/>
      <c r="F20" s="998"/>
    </row>
    <row r="21" spans="1:6" ht="15.6" customHeight="1" x14ac:dyDescent="0.25">
      <c r="A21" s="946"/>
      <c r="B21" s="947"/>
      <c r="C21" s="947"/>
      <c r="D21" s="953" t="s">
        <v>2504</v>
      </c>
      <c r="E21" s="954"/>
      <c r="F21" s="955"/>
    </row>
    <row r="22" spans="1:6" ht="15.6" customHeight="1" x14ac:dyDescent="0.25">
      <c r="A22" s="946"/>
      <c r="B22" s="947"/>
      <c r="C22" s="947"/>
      <c r="D22" s="953" t="s">
        <v>2505</v>
      </c>
      <c r="E22" s="954"/>
      <c r="F22" s="955"/>
    </row>
    <row r="23" spans="1:6" ht="15.6" customHeight="1" x14ac:dyDescent="0.25">
      <c r="A23" s="946"/>
      <c r="B23" s="947"/>
      <c r="C23" s="947"/>
      <c r="D23" s="953" t="s">
        <v>2506</v>
      </c>
      <c r="E23" s="954"/>
      <c r="F23" s="955"/>
    </row>
    <row r="24" spans="1:6" ht="15.6" customHeight="1" x14ac:dyDescent="0.25">
      <c r="A24" s="946"/>
      <c r="B24" s="947"/>
      <c r="C24" s="947"/>
      <c r="D24" s="953" t="s">
        <v>2507</v>
      </c>
      <c r="E24" s="954"/>
      <c r="F24" s="955"/>
    </row>
    <row r="25" spans="1:6" ht="15.6" customHeight="1" x14ac:dyDescent="0.25">
      <c r="A25" s="946"/>
      <c r="B25" s="947"/>
      <c r="C25" s="947"/>
      <c r="D25" s="953" t="s">
        <v>2508</v>
      </c>
      <c r="E25" s="954"/>
      <c r="F25" s="955"/>
    </row>
    <row r="26" spans="1:6" ht="15.6" customHeight="1" x14ac:dyDescent="0.25">
      <c r="A26" s="946"/>
      <c r="B26" s="947"/>
      <c r="C26" s="947"/>
      <c r="D26" s="953" t="s">
        <v>2509</v>
      </c>
      <c r="E26" s="954"/>
      <c r="F26" s="955"/>
    </row>
    <row r="27" spans="1:6" ht="16.350000000000001" customHeight="1" x14ac:dyDescent="0.25">
      <c r="A27" s="946"/>
      <c r="B27" s="948"/>
      <c r="C27" s="948"/>
      <c r="D27" s="956" t="s">
        <v>2510</v>
      </c>
      <c r="E27" s="957"/>
      <c r="F27" s="958"/>
    </row>
    <row r="28" spans="1:6" ht="15.6" customHeight="1" x14ac:dyDescent="0.25">
      <c r="A28" s="944" t="s">
        <v>2511</v>
      </c>
      <c r="B28" s="945"/>
      <c r="C28" s="949"/>
      <c r="D28" s="999" t="s">
        <v>2512</v>
      </c>
      <c r="E28" s="960"/>
      <c r="F28" s="961"/>
    </row>
    <row r="29" spans="1:6" ht="16.350000000000001" customHeight="1" x14ac:dyDescent="0.25">
      <c r="A29" s="950"/>
      <c r="B29" s="951"/>
      <c r="C29" s="952"/>
      <c r="D29" s="1000" t="s">
        <v>2513</v>
      </c>
      <c r="E29" s="957"/>
      <c r="F29" s="958"/>
    </row>
    <row r="30" spans="1:6" ht="19.5" customHeight="1" x14ac:dyDescent="0.25">
      <c r="A30" s="946" t="s">
        <v>2514</v>
      </c>
      <c r="B30" s="948"/>
      <c r="C30" s="948"/>
      <c r="D30" s="959" t="s">
        <v>2515</v>
      </c>
      <c r="E30" s="960"/>
      <c r="F30" s="961"/>
    </row>
    <row r="31" spans="1:6" ht="15.6" customHeight="1" x14ac:dyDescent="0.25">
      <c r="A31" s="946"/>
      <c r="B31" s="947"/>
      <c r="C31" s="947"/>
      <c r="D31" s="953" t="s">
        <v>2516</v>
      </c>
      <c r="E31" s="954"/>
      <c r="F31" s="955"/>
    </row>
    <row r="32" spans="1:6" ht="15.6" customHeight="1" x14ac:dyDescent="0.25">
      <c r="A32" s="946"/>
      <c r="B32" s="947"/>
      <c r="C32" s="947"/>
      <c r="D32" s="953" t="s">
        <v>2517</v>
      </c>
      <c r="E32" s="954"/>
      <c r="F32" s="955"/>
    </row>
    <row r="33" spans="1:6" ht="15.6" customHeight="1" x14ac:dyDescent="0.25">
      <c r="A33" s="946"/>
      <c r="B33" s="947"/>
      <c r="C33" s="947"/>
      <c r="D33" s="953" t="s">
        <v>2518</v>
      </c>
      <c r="E33" s="954"/>
      <c r="F33" s="955"/>
    </row>
    <row r="34" spans="1:6" ht="15.6" customHeight="1" x14ac:dyDescent="0.25">
      <c r="A34" s="946"/>
      <c r="B34" s="947"/>
      <c r="C34" s="947"/>
      <c r="D34" s="953" t="s">
        <v>2519</v>
      </c>
      <c r="E34" s="954"/>
      <c r="F34" s="955"/>
    </row>
    <row r="35" spans="1:6" ht="15.6" customHeight="1" x14ac:dyDescent="0.25">
      <c r="A35" s="946"/>
      <c r="B35" s="947"/>
      <c r="C35" s="947"/>
      <c r="D35" s="953" t="s">
        <v>2520</v>
      </c>
      <c r="E35" s="954"/>
      <c r="F35" s="955"/>
    </row>
    <row r="36" spans="1:6" ht="15.6" customHeight="1" x14ac:dyDescent="0.25">
      <c r="A36" s="946"/>
      <c r="B36" s="947"/>
      <c r="C36" s="947"/>
      <c r="D36" s="953" t="s">
        <v>2521</v>
      </c>
      <c r="E36" s="954"/>
      <c r="F36" s="955"/>
    </row>
    <row r="37" spans="1:6" ht="15.6" customHeight="1" x14ac:dyDescent="0.25">
      <c r="A37" s="946"/>
      <c r="B37" s="947"/>
      <c r="C37" s="947"/>
      <c r="D37" s="953" t="s">
        <v>2522</v>
      </c>
      <c r="E37" s="954"/>
      <c r="F37" s="955"/>
    </row>
    <row r="38" spans="1:6" ht="15.6" customHeight="1" x14ac:dyDescent="0.25">
      <c r="A38" s="946"/>
      <c r="B38" s="947"/>
      <c r="C38" s="947"/>
      <c r="D38" s="953" t="s">
        <v>2523</v>
      </c>
      <c r="E38" s="954"/>
      <c r="F38" s="955"/>
    </row>
    <row r="39" spans="1:6" ht="15.6" customHeight="1" x14ac:dyDescent="0.25">
      <c r="A39" s="946"/>
      <c r="B39" s="947"/>
      <c r="C39" s="947"/>
      <c r="D39" s="953" t="s">
        <v>2524</v>
      </c>
      <c r="E39" s="954"/>
      <c r="F39" s="955"/>
    </row>
    <row r="40" spans="1:6" ht="15.6" customHeight="1" x14ac:dyDescent="0.25">
      <c r="A40" s="946"/>
      <c r="B40" s="947"/>
      <c r="C40" s="947"/>
      <c r="D40" s="953" t="s">
        <v>2525</v>
      </c>
      <c r="E40" s="954"/>
      <c r="F40" s="955"/>
    </row>
    <row r="41" spans="1:6" ht="15.6" customHeight="1" x14ac:dyDescent="0.25">
      <c r="A41" s="946"/>
      <c r="B41" s="947"/>
      <c r="C41" s="947"/>
      <c r="D41" s="953" t="s">
        <v>2526</v>
      </c>
      <c r="E41" s="954"/>
      <c r="F41" s="955"/>
    </row>
    <row r="42" spans="1:6" ht="16.350000000000001" customHeight="1" x14ac:dyDescent="0.25">
      <c r="A42" s="946"/>
      <c r="B42" s="947"/>
      <c r="C42" s="947"/>
      <c r="D42" s="956" t="s">
        <v>2527</v>
      </c>
      <c r="E42" s="957"/>
      <c r="F42" s="958"/>
    </row>
    <row r="43" spans="1:6" ht="15.6" customHeight="1" x14ac:dyDescent="0.25">
      <c r="A43" s="944" t="s">
        <v>2528</v>
      </c>
      <c r="B43" s="945"/>
      <c r="C43" s="945"/>
      <c r="D43" s="959" t="s">
        <v>2529</v>
      </c>
      <c r="E43" s="960"/>
      <c r="F43" s="961"/>
    </row>
    <row r="44" spans="1:6" ht="15.6" customHeight="1" x14ac:dyDescent="0.25">
      <c r="A44" s="946"/>
      <c r="B44" s="947"/>
      <c r="C44" s="947"/>
      <c r="D44" s="953" t="s">
        <v>2530</v>
      </c>
      <c r="E44" s="954"/>
      <c r="F44" s="955"/>
    </row>
    <row r="45" spans="1:6" ht="15.6" customHeight="1" x14ac:dyDescent="0.25">
      <c r="A45" s="946"/>
      <c r="B45" s="947"/>
      <c r="C45" s="947"/>
      <c r="D45" s="953" t="s">
        <v>2531</v>
      </c>
      <c r="E45" s="954"/>
      <c r="F45" s="955"/>
    </row>
    <row r="46" spans="1:6" ht="15.6" customHeight="1" x14ac:dyDescent="0.25">
      <c r="A46" s="946"/>
      <c r="B46" s="947"/>
      <c r="C46" s="947"/>
      <c r="D46" s="953" t="s">
        <v>2532</v>
      </c>
      <c r="E46" s="954"/>
      <c r="F46" s="955"/>
    </row>
    <row r="47" spans="1:6" ht="15.6" customHeight="1" x14ac:dyDescent="0.25">
      <c r="A47" s="946"/>
      <c r="B47" s="947"/>
      <c r="C47" s="947"/>
      <c r="D47" s="953" t="s">
        <v>2533</v>
      </c>
      <c r="E47" s="954"/>
      <c r="F47" s="955"/>
    </row>
    <row r="48" spans="1:6" ht="16.350000000000001" customHeight="1" x14ac:dyDescent="0.25">
      <c r="A48" s="946"/>
      <c r="B48" s="947"/>
      <c r="C48" s="947"/>
      <c r="D48" s="956" t="s">
        <v>2534</v>
      </c>
      <c r="E48" s="957"/>
      <c r="F48" s="958"/>
    </row>
    <row r="49" spans="1:6" x14ac:dyDescent="0.25">
      <c r="A49" s="944" t="s">
        <v>2535</v>
      </c>
      <c r="B49" s="945"/>
      <c r="C49" s="945"/>
      <c r="D49" s="959" t="s">
        <v>2536</v>
      </c>
      <c r="E49" s="960"/>
      <c r="F49" s="961"/>
    </row>
    <row r="50" spans="1:6" ht="15.6" customHeight="1" x14ac:dyDescent="0.25">
      <c r="A50" s="946"/>
      <c r="B50" s="947"/>
      <c r="C50" s="947"/>
      <c r="D50" s="953" t="s">
        <v>2537</v>
      </c>
      <c r="E50" s="954"/>
      <c r="F50" s="955"/>
    </row>
    <row r="51" spans="1:6" ht="15.6" customHeight="1" x14ac:dyDescent="0.25">
      <c r="A51" s="946"/>
      <c r="B51" s="947"/>
      <c r="C51" s="947"/>
      <c r="D51" s="953" t="s">
        <v>2538</v>
      </c>
      <c r="E51" s="954"/>
      <c r="F51" s="955"/>
    </row>
    <row r="52" spans="1:6" ht="15.6" customHeight="1" x14ac:dyDescent="0.25">
      <c r="A52" s="946"/>
      <c r="B52" s="947"/>
      <c r="C52" s="947"/>
      <c r="D52" s="953" t="s">
        <v>2539</v>
      </c>
      <c r="E52" s="954"/>
      <c r="F52" s="955"/>
    </row>
    <row r="53" spans="1:6" ht="15.6" customHeight="1" x14ac:dyDescent="0.25">
      <c r="A53" s="946"/>
      <c r="B53" s="947"/>
      <c r="C53" s="947"/>
      <c r="D53" s="953" t="s">
        <v>2540</v>
      </c>
      <c r="E53" s="954"/>
      <c r="F53" s="955"/>
    </row>
    <row r="54" spans="1:6" ht="15.6" customHeight="1" x14ac:dyDescent="0.25">
      <c r="A54" s="946"/>
      <c r="B54" s="947"/>
      <c r="C54" s="947"/>
      <c r="D54" s="953" t="s">
        <v>2541</v>
      </c>
      <c r="E54" s="954"/>
      <c r="F54" s="955"/>
    </row>
    <row r="55" spans="1:6" ht="15.6" customHeight="1" x14ac:dyDescent="0.25">
      <c r="A55" s="946"/>
      <c r="B55" s="947"/>
      <c r="C55" s="947"/>
      <c r="D55" s="953" t="s">
        <v>2542</v>
      </c>
      <c r="E55" s="954"/>
      <c r="F55" s="955"/>
    </row>
    <row r="56" spans="1:6" ht="15.6" customHeight="1" x14ac:dyDescent="0.25">
      <c r="A56" s="946"/>
      <c r="B56" s="947"/>
      <c r="C56" s="947"/>
      <c r="D56" s="953" t="s">
        <v>2543</v>
      </c>
      <c r="E56" s="954"/>
      <c r="F56" s="955"/>
    </row>
    <row r="57" spans="1:6" ht="15.6" customHeight="1" x14ac:dyDescent="0.25">
      <c r="A57" s="946"/>
      <c r="B57" s="947"/>
      <c r="C57" s="947"/>
      <c r="D57" s="953" t="s">
        <v>2544</v>
      </c>
      <c r="E57" s="954"/>
      <c r="F57" s="955"/>
    </row>
    <row r="58" spans="1:6" ht="15.6" customHeight="1" x14ac:dyDescent="0.25">
      <c r="A58" s="946"/>
      <c r="B58" s="947"/>
      <c r="C58" s="947"/>
      <c r="D58" s="953" t="s">
        <v>2545</v>
      </c>
      <c r="E58" s="954"/>
      <c r="F58" s="955"/>
    </row>
    <row r="59" spans="1:6" ht="15.6" customHeight="1" x14ac:dyDescent="0.25">
      <c r="A59" s="946"/>
      <c r="B59" s="947"/>
      <c r="C59" s="947"/>
      <c r="D59" s="953" t="s">
        <v>2546</v>
      </c>
      <c r="E59" s="954"/>
      <c r="F59" s="955"/>
    </row>
    <row r="60" spans="1:6" ht="15.6" customHeight="1" x14ac:dyDescent="0.25">
      <c r="A60" s="946"/>
      <c r="B60" s="947"/>
      <c r="C60" s="947"/>
      <c r="D60" s="953" t="s">
        <v>2547</v>
      </c>
      <c r="E60" s="954"/>
      <c r="F60" s="955"/>
    </row>
    <row r="61" spans="1:6" ht="15.6" customHeight="1" x14ac:dyDescent="0.25">
      <c r="A61" s="946"/>
      <c r="B61" s="947"/>
      <c r="C61" s="947"/>
      <c r="D61" s="953" t="s">
        <v>2548</v>
      </c>
      <c r="E61" s="954"/>
      <c r="F61" s="955"/>
    </row>
    <row r="62" spans="1:6" ht="15.6" customHeight="1" x14ac:dyDescent="0.25">
      <c r="A62" s="946"/>
      <c r="B62" s="947"/>
      <c r="C62" s="947"/>
      <c r="D62" s="953" t="s">
        <v>2549</v>
      </c>
      <c r="E62" s="954"/>
      <c r="F62" s="955"/>
    </row>
    <row r="63" spans="1:6" ht="16.350000000000001" customHeight="1" x14ac:dyDescent="0.25">
      <c r="A63" s="946"/>
      <c r="B63" s="947"/>
      <c r="C63" s="947"/>
      <c r="D63" s="956" t="s">
        <v>2550</v>
      </c>
      <c r="E63" s="957"/>
      <c r="F63" s="958"/>
    </row>
    <row r="64" spans="1:6" ht="15.6" customHeight="1" x14ac:dyDescent="0.25">
      <c r="A64" s="944" t="s">
        <v>2551</v>
      </c>
      <c r="B64" s="945"/>
      <c r="C64" s="945"/>
      <c r="D64" s="959" t="s">
        <v>2552</v>
      </c>
      <c r="E64" s="960"/>
      <c r="F64" s="961"/>
    </row>
    <row r="65" spans="1:6" ht="15.6" customHeight="1" x14ac:dyDescent="0.25">
      <c r="A65" s="946"/>
      <c r="B65" s="947"/>
      <c r="C65" s="947"/>
      <c r="D65" s="953" t="s">
        <v>2553</v>
      </c>
      <c r="E65" s="954"/>
      <c r="F65" s="955"/>
    </row>
    <row r="66" spans="1:6" ht="15.6" customHeight="1" x14ac:dyDescent="0.25">
      <c r="A66" s="946"/>
      <c r="B66" s="947"/>
      <c r="C66" s="947"/>
      <c r="D66" s="953" t="s">
        <v>2554</v>
      </c>
      <c r="E66" s="954"/>
      <c r="F66" s="955"/>
    </row>
    <row r="67" spans="1:6" ht="15.6" customHeight="1" x14ac:dyDescent="0.25">
      <c r="A67" s="946"/>
      <c r="B67" s="947"/>
      <c r="C67" s="947"/>
      <c r="D67" s="953" t="s">
        <v>2555</v>
      </c>
      <c r="E67" s="954"/>
      <c r="F67" s="955"/>
    </row>
    <row r="68" spans="1:6" ht="15.6" customHeight="1" x14ac:dyDescent="0.25">
      <c r="A68" s="946"/>
      <c r="B68" s="947"/>
      <c r="C68" s="947"/>
      <c r="D68" s="953" t="s">
        <v>2556</v>
      </c>
      <c r="E68" s="954"/>
      <c r="F68" s="955"/>
    </row>
    <row r="69" spans="1:6" ht="15.6" customHeight="1" x14ac:dyDescent="0.25">
      <c r="A69" s="946"/>
      <c r="B69" s="947"/>
      <c r="C69" s="947"/>
      <c r="D69" s="953" t="s">
        <v>2557</v>
      </c>
      <c r="E69" s="954"/>
      <c r="F69" s="955"/>
    </row>
    <row r="70" spans="1:6" ht="15.6" customHeight="1" x14ac:dyDescent="0.25">
      <c r="A70" s="946"/>
      <c r="B70" s="947"/>
      <c r="C70" s="947"/>
      <c r="D70" s="953" t="s">
        <v>2558</v>
      </c>
      <c r="E70" s="954"/>
      <c r="F70" s="955"/>
    </row>
    <row r="71" spans="1:6" ht="15.6" customHeight="1" x14ac:dyDescent="0.25">
      <c r="A71" s="946"/>
      <c r="B71" s="947"/>
      <c r="C71" s="947"/>
      <c r="D71" s="953" t="s">
        <v>2559</v>
      </c>
      <c r="E71" s="954"/>
      <c r="F71" s="955"/>
    </row>
    <row r="72" spans="1:6" ht="15.6" customHeight="1" x14ac:dyDescent="0.25">
      <c r="A72" s="946"/>
      <c r="B72" s="947"/>
      <c r="C72" s="947"/>
      <c r="D72" s="953" t="s">
        <v>2560</v>
      </c>
      <c r="E72" s="954"/>
      <c r="F72" s="955"/>
    </row>
    <row r="73" spans="1:6" ht="15.6" customHeight="1" x14ac:dyDescent="0.25">
      <c r="A73" s="946"/>
      <c r="B73" s="947"/>
      <c r="C73" s="947"/>
      <c r="D73" s="953" t="s">
        <v>2561</v>
      </c>
      <c r="E73" s="954"/>
      <c r="F73" s="955"/>
    </row>
    <row r="74" spans="1:6" ht="15.6" customHeight="1" x14ac:dyDescent="0.25">
      <c r="A74" s="946"/>
      <c r="B74" s="947"/>
      <c r="C74" s="947"/>
      <c r="D74" s="953" t="s">
        <v>2562</v>
      </c>
      <c r="E74" s="954"/>
      <c r="F74" s="955"/>
    </row>
    <row r="75" spans="1:6" ht="16.350000000000001" customHeight="1" x14ac:dyDescent="0.25">
      <c r="A75" s="946"/>
      <c r="B75" s="947"/>
      <c r="C75" s="947"/>
      <c r="D75" s="956" t="s">
        <v>2563</v>
      </c>
      <c r="E75" s="957"/>
      <c r="F75" s="958"/>
    </row>
    <row r="76" spans="1:6" ht="15.6" customHeight="1" x14ac:dyDescent="0.25">
      <c r="A76" s="962" t="s">
        <v>2564</v>
      </c>
      <c r="B76" s="963"/>
      <c r="C76" s="963"/>
      <c r="D76" s="959" t="s">
        <v>2565</v>
      </c>
      <c r="E76" s="960"/>
      <c r="F76" s="961"/>
    </row>
    <row r="77" spans="1:6" ht="15.6" customHeight="1" x14ac:dyDescent="0.25">
      <c r="A77" s="964"/>
      <c r="B77" s="965"/>
      <c r="C77" s="965"/>
      <c r="D77" s="953" t="s">
        <v>2566</v>
      </c>
      <c r="E77" s="954"/>
      <c r="F77" s="955"/>
    </row>
    <row r="78" spans="1:6" ht="15.6" customHeight="1" x14ac:dyDescent="0.25">
      <c r="A78" s="964"/>
      <c r="B78" s="965"/>
      <c r="C78" s="965"/>
      <c r="D78" s="953" t="s">
        <v>2567</v>
      </c>
      <c r="E78" s="954"/>
      <c r="F78" s="955"/>
    </row>
    <row r="79" spans="1:6" ht="15.6" customHeight="1" x14ac:dyDescent="0.25">
      <c r="A79" s="964"/>
      <c r="B79" s="965"/>
      <c r="C79" s="965"/>
      <c r="D79" s="953" t="s">
        <v>2568</v>
      </c>
      <c r="E79" s="954"/>
      <c r="F79" s="955"/>
    </row>
    <row r="80" spans="1:6" ht="15.6" customHeight="1" x14ac:dyDescent="0.25">
      <c r="A80" s="964"/>
      <c r="B80" s="965"/>
      <c r="C80" s="965"/>
      <c r="D80" s="953" t="s">
        <v>2569</v>
      </c>
      <c r="E80" s="954"/>
      <c r="F80" s="955"/>
    </row>
    <row r="81" spans="1:6" ht="15.6" customHeight="1" x14ac:dyDescent="0.25">
      <c r="A81" s="964"/>
      <c r="B81" s="965"/>
      <c r="C81" s="965"/>
      <c r="D81" s="953" t="s">
        <v>2570</v>
      </c>
      <c r="E81" s="954"/>
      <c r="F81" s="955"/>
    </row>
    <row r="82" spans="1:6" ht="15.6" customHeight="1" x14ac:dyDescent="0.25">
      <c r="A82" s="964"/>
      <c r="B82" s="965"/>
      <c r="C82" s="965"/>
      <c r="D82" s="953" t="s">
        <v>2571</v>
      </c>
      <c r="E82" s="954"/>
      <c r="F82" s="955"/>
    </row>
    <row r="83" spans="1:6" ht="15.6" customHeight="1" x14ac:dyDescent="0.25">
      <c r="A83" s="964"/>
      <c r="B83" s="965"/>
      <c r="C83" s="965"/>
      <c r="D83" s="953" t="s">
        <v>2572</v>
      </c>
      <c r="E83" s="954"/>
      <c r="F83" s="955"/>
    </row>
    <row r="84" spans="1:6" ht="15.6" customHeight="1" x14ac:dyDescent="0.25">
      <c r="A84" s="964"/>
      <c r="B84" s="965"/>
      <c r="C84" s="965"/>
      <c r="D84" s="953" t="s">
        <v>2573</v>
      </c>
      <c r="E84" s="954"/>
      <c r="F84" s="955"/>
    </row>
    <row r="85" spans="1:6" ht="15.6" customHeight="1" x14ac:dyDescent="0.25">
      <c r="A85" s="964"/>
      <c r="B85" s="965"/>
      <c r="C85" s="965"/>
      <c r="D85" s="953" t="s">
        <v>2574</v>
      </c>
      <c r="E85" s="954"/>
      <c r="F85" s="955"/>
    </row>
    <row r="86" spans="1:6" ht="15.6" customHeight="1" x14ac:dyDescent="0.25">
      <c r="A86" s="964"/>
      <c r="B86" s="965"/>
      <c r="C86" s="965"/>
      <c r="D86" s="953" t="s">
        <v>2575</v>
      </c>
      <c r="E86" s="954"/>
      <c r="F86" s="955"/>
    </row>
    <row r="87" spans="1:6" ht="16.350000000000001" customHeight="1" x14ac:dyDescent="0.25">
      <c r="A87" s="964"/>
      <c r="B87" s="965"/>
      <c r="C87" s="965"/>
      <c r="D87" s="956" t="s">
        <v>2576</v>
      </c>
      <c r="E87" s="957"/>
      <c r="F87" s="958"/>
    </row>
    <row r="88" spans="1:6" ht="15.6" customHeight="1" x14ac:dyDescent="0.25">
      <c r="A88" s="962" t="s">
        <v>2577</v>
      </c>
      <c r="B88" s="963"/>
      <c r="C88" s="963"/>
      <c r="D88" s="959" t="s">
        <v>2578</v>
      </c>
      <c r="E88" s="960"/>
      <c r="F88" s="961"/>
    </row>
    <row r="89" spans="1:6" ht="15.6" customHeight="1" x14ac:dyDescent="0.25">
      <c r="A89" s="964"/>
      <c r="B89" s="965"/>
      <c r="C89" s="965"/>
      <c r="D89" s="953" t="s">
        <v>2579</v>
      </c>
      <c r="E89" s="954"/>
      <c r="F89" s="955"/>
    </row>
    <row r="90" spans="1:6" ht="15.6" customHeight="1" x14ac:dyDescent="0.25">
      <c r="A90" s="964"/>
      <c r="B90" s="965"/>
      <c r="C90" s="965"/>
      <c r="D90" s="953" t="s">
        <v>2580</v>
      </c>
      <c r="E90" s="954"/>
      <c r="F90" s="955"/>
    </row>
    <row r="91" spans="1:6" ht="15.6" customHeight="1" x14ac:dyDescent="0.25">
      <c r="A91" s="964"/>
      <c r="B91" s="965"/>
      <c r="C91" s="965"/>
      <c r="D91" s="953" t="s">
        <v>2581</v>
      </c>
      <c r="E91" s="954"/>
      <c r="F91" s="955"/>
    </row>
    <row r="92" spans="1:6" ht="15.6" customHeight="1" x14ac:dyDescent="0.25">
      <c r="A92" s="964"/>
      <c r="B92" s="965"/>
      <c r="C92" s="965"/>
      <c r="D92" s="953" t="s">
        <v>2582</v>
      </c>
      <c r="E92" s="954"/>
      <c r="F92" s="955"/>
    </row>
    <row r="93" spans="1:6" ht="15.6" customHeight="1" x14ac:dyDescent="0.25">
      <c r="A93" s="964"/>
      <c r="B93" s="965"/>
      <c r="C93" s="965"/>
      <c r="D93" s="953" t="s">
        <v>2583</v>
      </c>
      <c r="E93" s="954"/>
      <c r="F93" s="955"/>
    </row>
    <row r="94" spans="1:6" ht="16.350000000000001" customHeight="1" x14ac:dyDescent="0.25">
      <c r="A94" s="964"/>
      <c r="B94" s="965"/>
      <c r="C94" s="965"/>
      <c r="D94" s="956" t="s">
        <v>2584</v>
      </c>
      <c r="E94" s="957"/>
      <c r="F94" s="958"/>
    </row>
    <row r="95" spans="1:6" ht="18" customHeight="1" x14ac:dyDescent="0.25">
      <c r="A95" s="944" t="s">
        <v>2585</v>
      </c>
      <c r="B95" s="945"/>
      <c r="C95" s="945"/>
      <c r="D95" s="959" t="s">
        <v>2586</v>
      </c>
      <c r="E95" s="960"/>
      <c r="F95" s="961"/>
    </row>
    <row r="96" spans="1:6" ht="15.6" customHeight="1" x14ac:dyDescent="0.25">
      <c r="A96" s="946"/>
      <c r="B96" s="947"/>
      <c r="C96" s="947"/>
      <c r="D96" s="953" t="s">
        <v>2587</v>
      </c>
      <c r="E96" s="954"/>
      <c r="F96" s="955"/>
    </row>
    <row r="97" spans="1:6" ht="15.6" customHeight="1" x14ac:dyDescent="0.25">
      <c r="A97" s="946"/>
      <c r="B97" s="947"/>
      <c r="C97" s="947"/>
      <c r="D97" s="953" t="s">
        <v>2588</v>
      </c>
      <c r="E97" s="954"/>
      <c r="F97" s="955"/>
    </row>
    <row r="98" spans="1:6" ht="15.6" customHeight="1" x14ac:dyDescent="0.25">
      <c r="A98" s="946"/>
      <c r="B98" s="947"/>
      <c r="C98" s="947"/>
      <c r="D98" s="953" t="s">
        <v>2589</v>
      </c>
      <c r="E98" s="954"/>
      <c r="F98" s="955"/>
    </row>
    <row r="99" spans="1:6" ht="15.6" customHeight="1" x14ac:dyDescent="0.25">
      <c r="A99" s="946"/>
      <c r="B99" s="947"/>
      <c r="C99" s="947"/>
      <c r="D99" s="953" t="s">
        <v>2590</v>
      </c>
      <c r="E99" s="954"/>
      <c r="F99" s="955"/>
    </row>
    <row r="100" spans="1:6" ht="15.6" customHeight="1" x14ac:dyDescent="0.25">
      <c r="A100" s="946"/>
      <c r="B100" s="947"/>
      <c r="C100" s="947"/>
      <c r="D100" s="953" t="s">
        <v>2591</v>
      </c>
      <c r="E100" s="954"/>
      <c r="F100" s="955"/>
    </row>
    <row r="101" spans="1:6" ht="15.6" customHeight="1" x14ac:dyDescent="0.25">
      <c r="A101" s="946"/>
      <c r="B101" s="947"/>
      <c r="C101" s="947"/>
      <c r="D101" s="953" t="s">
        <v>2592</v>
      </c>
      <c r="E101" s="954"/>
      <c r="F101" s="955"/>
    </row>
    <row r="102" spans="1:6" ht="15.6" customHeight="1" x14ac:dyDescent="0.25">
      <c r="A102" s="946"/>
      <c r="B102" s="947"/>
      <c r="C102" s="947"/>
      <c r="D102" s="953" t="s">
        <v>2593</v>
      </c>
      <c r="E102" s="954"/>
      <c r="F102" s="955"/>
    </row>
    <row r="103" spans="1:6" ht="15.6" customHeight="1" x14ac:dyDescent="0.25">
      <c r="A103" s="946"/>
      <c r="B103" s="947"/>
      <c r="C103" s="947"/>
      <c r="D103" s="953" t="s">
        <v>2594</v>
      </c>
      <c r="E103" s="954"/>
      <c r="F103" s="955"/>
    </row>
    <row r="104" spans="1:6" ht="15.6" customHeight="1" x14ac:dyDescent="0.25">
      <c r="A104" s="946"/>
      <c r="B104" s="947"/>
      <c r="C104" s="947"/>
      <c r="D104" s="953" t="s">
        <v>2595</v>
      </c>
      <c r="E104" s="954"/>
      <c r="F104" s="955"/>
    </row>
    <row r="105" spans="1:6" ht="15.6" customHeight="1" x14ac:dyDescent="0.25">
      <c r="A105" s="946"/>
      <c r="B105" s="947"/>
      <c r="C105" s="947"/>
      <c r="D105" s="953" t="s">
        <v>2596</v>
      </c>
      <c r="E105" s="954"/>
      <c r="F105" s="955"/>
    </row>
    <row r="106" spans="1:6" ht="15.6" customHeight="1" x14ac:dyDescent="0.25">
      <c r="A106" s="946"/>
      <c r="B106" s="947"/>
      <c r="C106" s="947"/>
      <c r="D106" s="953" t="s">
        <v>2597</v>
      </c>
      <c r="E106" s="954"/>
      <c r="F106" s="955"/>
    </row>
    <row r="107" spans="1:6" ht="15.6" customHeight="1" x14ac:dyDescent="0.25">
      <c r="A107" s="946"/>
      <c r="B107" s="947"/>
      <c r="C107" s="947"/>
      <c r="D107" s="953" t="s">
        <v>2598</v>
      </c>
      <c r="E107" s="954"/>
      <c r="F107" s="955"/>
    </row>
    <row r="108" spans="1:6" ht="15.6" customHeight="1" x14ac:dyDescent="0.25">
      <c r="A108" s="946"/>
      <c r="B108" s="947"/>
      <c r="C108" s="947"/>
      <c r="D108" s="953" t="s">
        <v>2599</v>
      </c>
      <c r="E108" s="954"/>
      <c r="F108" s="955"/>
    </row>
    <row r="109" spans="1:6" ht="15.6" customHeight="1" x14ac:dyDescent="0.25">
      <c r="A109" s="946"/>
      <c r="B109" s="947"/>
      <c r="C109" s="947"/>
      <c r="D109" s="953" t="s">
        <v>2600</v>
      </c>
      <c r="E109" s="954"/>
      <c r="F109" s="955"/>
    </row>
    <row r="110" spans="1:6" ht="15.6" customHeight="1" x14ac:dyDescent="0.25">
      <c r="A110" s="946"/>
      <c r="B110" s="947"/>
      <c r="C110" s="947"/>
      <c r="D110" s="953" t="s">
        <v>2601</v>
      </c>
      <c r="E110" s="954"/>
      <c r="F110" s="955"/>
    </row>
    <row r="111" spans="1:6" ht="15.6" customHeight="1" x14ac:dyDescent="0.25">
      <c r="A111" s="946"/>
      <c r="B111" s="947"/>
      <c r="C111" s="947"/>
      <c r="D111" s="953" t="s">
        <v>2602</v>
      </c>
      <c r="E111" s="954"/>
      <c r="F111" s="955"/>
    </row>
    <row r="112" spans="1:6" ht="15.6" customHeight="1" x14ac:dyDescent="0.25">
      <c r="A112" s="946"/>
      <c r="B112" s="947"/>
      <c r="C112" s="947"/>
      <c r="D112" s="953" t="s">
        <v>2603</v>
      </c>
      <c r="E112" s="954"/>
      <c r="F112" s="955"/>
    </row>
    <row r="113" spans="1:6" ht="15.6" customHeight="1" x14ac:dyDescent="0.25">
      <c r="A113" s="946"/>
      <c r="B113" s="947"/>
      <c r="C113" s="947"/>
      <c r="D113" s="953" t="s">
        <v>2604</v>
      </c>
      <c r="E113" s="954"/>
      <c r="F113" s="955"/>
    </row>
    <row r="114" spans="1:6" ht="15.6" customHeight="1" x14ac:dyDescent="0.25">
      <c r="A114" s="946"/>
      <c r="B114" s="947"/>
      <c r="C114" s="947"/>
      <c r="D114" s="953" t="s">
        <v>2605</v>
      </c>
      <c r="E114" s="954"/>
      <c r="F114" s="955"/>
    </row>
    <row r="115" spans="1:6" ht="15.6" customHeight="1" x14ac:dyDescent="0.25">
      <c r="A115" s="946"/>
      <c r="B115" s="947"/>
      <c r="C115" s="947"/>
      <c r="D115" s="953" t="s">
        <v>2606</v>
      </c>
      <c r="E115" s="954"/>
      <c r="F115" s="955"/>
    </row>
    <row r="116" spans="1:6" ht="15.6" customHeight="1" x14ac:dyDescent="0.25">
      <c r="A116" s="946"/>
      <c r="B116" s="947"/>
      <c r="C116" s="947"/>
      <c r="D116" s="953" t="s">
        <v>2607</v>
      </c>
      <c r="E116" s="954"/>
      <c r="F116" s="955"/>
    </row>
    <row r="117" spans="1:6" ht="15.6" customHeight="1" x14ac:dyDescent="0.25">
      <c r="A117" s="946"/>
      <c r="B117" s="947"/>
      <c r="C117" s="947"/>
      <c r="D117" s="953" t="s">
        <v>2608</v>
      </c>
      <c r="E117" s="954"/>
      <c r="F117" s="955"/>
    </row>
    <row r="118" spans="1:6" ht="15.6" customHeight="1" x14ac:dyDescent="0.25">
      <c r="A118" s="946"/>
      <c r="B118" s="947"/>
      <c r="C118" s="947"/>
      <c r="D118" s="953" t="s">
        <v>2609</v>
      </c>
      <c r="E118" s="954"/>
      <c r="F118" s="955"/>
    </row>
    <row r="119" spans="1:6" ht="15.6" customHeight="1" x14ac:dyDescent="0.25">
      <c r="A119" s="946"/>
      <c r="B119" s="947"/>
      <c r="C119" s="947"/>
      <c r="D119" s="953" t="s">
        <v>2610</v>
      </c>
      <c r="E119" s="954"/>
      <c r="F119" s="955"/>
    </row>
    <row r="120" spans="1:6" ht="15.6" customHeight="1" x14ac:dyDescent="0.25">
      <c r="A120" s="946"/>
      <c r="B120" s="947"/>
      <c r="C120" s="947"/>
      <c r="D120" s="953" t="s">
        <v>2611</v>
      </c>
      <c r="E120" s="954"/>
      <c r="F120" s="955"/>
    </row>
    <row r="121" spans="1:6" ht="15.6" customHeight="1" x14ac:dyDescent="0.25">
      <c r="A121" s="946"/>
      <c r="B121" s="947"/>
      <c r="C121" s="947"/>
      <c r="D121" s="953" t="s">
        <v>2612</v>
      </c>
      <c r="E121" s="954"/>
      <c r="F121" s="955"/>
    </row>
    <row r="122" spans="1:6" ht="15.6" customHeight="1" x14ac:dyDescent="0.25">
      <c r="A122" s="946"/>
      <c r="B122" s="947"/>
      <c r="C122" s="947"/>
      <c r="D122" s="953" t="s">
        <v>2613</v>
      </c>
      <c r="E122" s="954"/>
      <c r="F122" s="955"/>
    </row>
    <row r="123" spans="1:6" ht="15.6" customHeight="1" x14ac:dyDescent="0.25">
      <c r="A123" s="946"/>
      <c r="B123" s="947"/>
      <c r="C123" s="947"/>
      <c r="D123" s="953" t="s">
        <v>2614</v>
      </c>
      <c r="E123" s="954"/>
      <c r="F123" s="955"/>
    </row>
    <row r="124" spans="1:6" ht="15.6" customHeight="1" x14ac:dyDescent="0.25">
      <c r="A124" s="946"/>
      <c r="B124" s="947"/>
      <c r="C124" s="947"/>
      <c r="D124" s="953" t="s">
        <v>2615</v>
      </c>
      <c r="E124" s="954"/>
      <c r="F124" s="955"/>
    </row>
    <row r="125" spans="1:6" ht="15.6" customHeight="1" x14ac:dyDescent="0.25">
      <c r="A125" s="946"/>
      <c r="B125" s="947"/>
      <c r="C125" s="947"/>
      <c r="D125" s="953" t="s">
        <v>2616</v>
      </c>
      <c r="E125" s="954"/>
      <c r="F125" s="955"/>
    </row>
    <row r="126" spans="1:6" ht="15.6" customHeight="1" x14ac:dyDescent="0.25">
      <c r="A126" s="946"/>
      <c r="B126" s="947"/>
      <c r="C126" s="947"/>
      <c r="D126" s="953" t="s">
        <v>2617</v>
      </c>
      <c r="E126" s="954"/>
      <c r="F126" s="955"/>
    </row>
    <row r="127" spans="1:6" ht="15.6" customHeight="1" x14ac:dyDescent="0.25">
      <c r="A127" s="946"/>
      <c r="B127" s="947"/>
      <c r="C127" s="947"/>
      <c r="D127" s="953" t="s">
        <v>2618</v>
      </c>
      <c r="E127" s="954"/>
      <c r="F127" s="955"/>
    </row>
    <row r="128" spans="1:6" ht="15.6" customHeight="1" x14ac:dyDescent="0.25">
      <c r="A128" s="946"/>
      <c r="B128" s="947"/>
      <c r="C128" s="947"/>
      <c r="D128" s="953" t="s">
        <v>2619</v>
      </c>
      <c r="E128" s="954"/>
      <c r="F128" s="955"/>
    </row>
    <row r="129" spans="1:6" ht="16.350000000000001" customHeight="1" x14ac:dyDescent="0.25">
      <c r="A129" s="946"/>
      <c r="B129" s="947"/>
      <c r="C129" s="947"/>
      <c r="D129" s="975" t="s">
        <v>2620</v>
      </c>
      <c r="E129" s="976"/>
      <c r="F129" s="977"/>
    </row>
    <row r="130" spans="1:6" ht="29.85" customHeight="1" x14ac:dyDescent="0.25">
      <c r="A130" s="962" t="s">
        <v>2621</v>
      </c>
      <c r="B130" s="963"/>
      <c r="C130" s="984"/>
      <c r="D130" s="978" t="s">
        <v>2622</v>
      </c>
      <c r="E130" s="978"/>
      <c r="F130" s="979"/>
    </row>
    <row r="131" spans="1:6" ht="29.85" customHeight="1" x14ac:dyDescent="0.25">
      <c r="A131" s="962" t="s">
        <v>2623</v>
      </c>
      <c r="B131" s="963"/>
      <c r="C131" s="984"/>
      <c r="D131" s="980" t="s">
        <v>2624</v>
      </c>
      <c r="E131" s="980"/>
      <c r="F131" s="981"/>
    </row>
    <row r="132" spans="1:6" ht="29.85" customHeight="1" x14ac:dyDescent="0.25">
      <c r="A132" s="962" t="s">
        <v>2625</v>
      </c>
      <c r="B132" s="963"/>
      <c r="C132" s="984"/>
      <c r="D132" s="980" t="s">
        <v>2626</v>
      </c>
      <c r="E132" s="980"/>
      <c r="F132" s="981"/>
    </row>
    <row r="133" spans="1:6" ht="16.350000000000001" customHeight="1" x14ac:dyDescent="0.25">
      <c r="A133" s="962" t="s">
        <v>2627</v>
      </c>
      <c r="B133" s="963"/>
      <c r="C133" s="984"/>
      <c r="D133" s="980" t="s">
        <v>2628</v>
      </c>
      <c r="E133" s="980"/>
      <c r="F133" s="981"/>
    </row>
    <row r="134" spans="1:6" ht="16.350000000000001" customHeight="1" x14ac:dyDescent="0.25">
      <c r="A134" s="1001" t="s">
        <v>2629</v>
      </c>
      <c r="B134" s="1002"/>
      <c r="C134" s="1003"/>
      <c r="D134" s="982" t="s">
        <v>2630</v>
      </c>
      <c r="E134" s="982"/>
      <c r="F134" s="983"/>
    </row>
    <row r="135" spans="1:6" ht="16.5" thickBot="1" x14ac:dyDescent="0.3">
      <c r="A135" s="28"/>
      <c r="B135" s="33"/>
      <c r="C135" s="320"/>
      <c r="D135" s="38"/>
      <c r="E135" s="33"/>
      <c r="F135" s="28"/>
    </row>
    <row r="136" spans="1:6" s="21" customFormat="1" ht="18.75" customHeight="1" thickBot="1" x14ac:dyDescent="0.3">
      <c r="A136" s="825" t="s">
        <v>2486</v>
      </c>
      <c r="B136" s="826"/>
      <c r="C136" s="826"/>
      <c r="D136" s="826"/>
      <c r="E136" s="826"/>
      <c r="F136" s="37"/>
    </row>
    <row r="137" spans="1:6" s="21" customFormat="1" ht="18.75" customHeight="1" thickBot="1" x14ac:dyDescent="0.3">
      <c r="A137" s="825" t="s">
        <v>316</v>
      </c>
      <c r="B137" s="826"/>
      <c r="C137" s="826"/>
      <c r="D137" s="826"/>
      <c r="E137" s="808" t="s">
        <v>318</v>
      </c>
      <c r="F137" s="809" t="s">
        <v>2631</v>
      </c>
    </row>
    <row r="138" spans="1:6" s="21" customFormat="1" ht="15.75" customHeight="1" thickBot="1" x14ac:dyDescent="0.3">
      <c r="A138" s="788" t="s">
        <v>2632</v>
      </c>
      <c r="B138" s="789"/>
      <c r="C138" s="788" t="s">
        <v>2633</v>
      </c>
      <c r="D138" s="790"/>
      <c r="E138" s="820"/>
      <c r="F138" s="821"/>
    </row>
    <row r="139" spans="1:6" ht="32.25" thickBot="1" x14ac:dyDescent="0.3">
      <c r="A139" s="69" t="s">
        <v>1555</v>
      </c>
      <c r="B139" s="70" t="s">
        <v>1552</v>
      </c>
      <c r="C139" s="181" t="s">
        <v>2634</v>
      </c>
      <c r="D139" s="181" t="s">
        <v>2635</v>
      </c>
      <c r="E139" s="820"/>
      <c r="F139" s="821"/>
    </row>
    <row r="140" spans="1:6" ht="32.25" customHeight="1" x14ac:dyDescent="0.25">
      <c r="A140" s="938" t="s">
        <v>2636</v>
      </c>
      <c r="B140" s="941" t="s">
        <v>2637</v>
      </c>
      <c r="C140" s="71" t="s">
        <v>1652</v>
      </c>
      <c r="D140" s="71" t="s">
        <v>1652</v>
      </c>
      <c r="E140" s="72" t="s">
        <v>2638</v>
      </c>
      <c r="F140" s="73" t="s">
        <v>423</v>
      </c>
    </row>
    <row r="141" spans="1:6" ht="78.75" x14ac:dyDescent="0.25">
      <c r="A141" s="939"/>
      <c r="B141" s="942"/>
      <c r="C141" s="82" t="s">
        <v>2639</v>
      </c>
      <c r="D141" s="83" t="s">
        <v>2640</v>
      </c>
      <c r="E141" s="605" t="s">
        <v>4591</v>
      </c>
      <c r="F141" s="85" t="s">
        <v>423</v>
      </c>
    </row>
    <row r="142" spans="1:6" ht="62.85" customHeight="1" thickBot="1" x14ac:dyDescent="0.3">
      <c r="A142" s="940"/>
      <c r="B142" s="943"/>
      <c r="C142" s="94" t="s">
        <v>2641</v>
      </c>
      <c r="D142" s="95" t="s">
        <v>2642</v>
      </c>
      <c r="E142" s="96" t="s">
        <v>2643</v>
      </c>
      <c r="F142" s="97" t="s">
        <v>423</v>
      </c>
    </row>
    <row r="143" spans="1:6" ht="47.25" x14ac:dyDescent="0.25">
      <c r="A143" s="939" t="s">
        <v>2644</v>
      </c>
      <c r="B143" s="942" t="s">
        <v>2645</v>
      </c>
      <c r="C143" s="74" t="s">
        <v>1652</v>
      </c>
      <c r="D143" s="74" t="s">
        <v>1652</v>
      </c>
      <c r="E143" s="75" t="s">
        <v>2646</v>
      </c>
      <c r="F143" s="76" t="s">
        <v>2647</v>
      </c>
    </row>
    <row r="144" spans="1:6" ht="78.75" x14ac:dyDescent="0.25">
      <c r="A144" s="939"/>
      <c r="B144" s="942"/>
      <c r="C144" s="82" t="s">
        <v>2648</v>
      </c>
      <c r="D144" s="83" t="s">
        <v>2649</v>
      </c>
      <c r="E144" s="84" t="s">
        <v>2650</v>
      </c>
      <c r="F144" s="85" t="s">
        <v>423</v>
      </c>
    </row>
    <row r="145" spans="1:6" ht="63" x14ac:dyDescent="0.25">
      <c r="A145" s="939"/>
      <c r="B145" s="942"/>
      <c r="C145" s="86" t="s">
        <v>2651</v>
      </c>
      <c r="D145" s="91" t="s">
        <v>2652</v>
      </c>
      <c r="E145" s="88" t="s">
        <v>2653</v>
      </c>
      <c r="F145" s="89" t="s">
        <v>423</v>
      </c>
    </row>
    <row r="146" spans="1:6" ht="78.75" x14ac:dyDescent="0.25">
      <c r="A146" s="939"/>
      <c r="B146" s="942"/>
      <c r="C146" s="98" t="s">
        <v>2654</v>
      </c>
      <c r="D146" s="87" t="s">
        <v>2655</v>
      </c>
      <c r="E146" s="305" t="s">
        <v>2656</v>
      </c>
      <c r="F146" s="89" t="s">
        <v>2657</v>
      </c>
    </row>
    <row r="147" spans="1:6" ht="47.25" x14ac:dyDescent="0.25">
      <c r="A147" s="939"/>
      <c r="B147" s="942"/>
      <c r="C147" s="86" t="s">
        <v>2658</v>
      </c>
      <c r="D147" s="99" t="s">
        <v>2659</v>
      </c>
      <c r="E147" s="88" t="s">
        <v>2660</v>
      </c>
      <c r="F147" s="89" t="s">
        <v>2661</v>
      </c>
    </row>
    <row r="148" spans="1:6" ht="31.5" x14ac:dyDescent="0.25">
      <c r="A148" s="939"/>
      <c r="B148" s="942"/>
      <c r="C148" s="86" t="s">
        <v>2662</v>
      </c>
      <c r="D148" s="87" t="s">
        <v>2663</v>
      </c>
      <c r="E148" s="88" t="s">
        <v>2664</v>
      </c>
      <c r="F148" s="89" t="s">
        <v>423</v>
      </c>
    </row>
    <row r="149" spans="1:6" x14ac:dyDescent="0.25">
      <c r="A149" s="939"/>
      <c r="B149" s="942"/>
      <c r="C149" s="86" t="s">
        <v>2665</v>
      </c>
      <c r="D149" s="87" t="s">
        <v>2666</v>
      </c>
      <c r="E149" s="88" t="s">
        <v>2667</v>
      </c>
      <c r="F149" s="89" t="s">
        <v>2668</v>
      </c>
    </row>
    <row r="150" spans="1:6" ht="31.5" x14ac:dyDescent="0.25">
      <c r="A150" s="939"/>
      <c r="B150" s="942"/>
      <c r="C150" s="86" t="s">
        <v>2669</v>
      </c>
      <c r="D150" s="87" t="s">
        <v>2670</v>
      </c>
      <c r="E150" s="88" t="s">
        <v>2671</v>
      </c>
      <c r="F150" s="89" t="s">
        <v>423</v>
      </c>
    </row>
    <row r="151" spans="1:6" ht="32.25" thickBot="1" x14ac:dyDescent="0.3">
      <c r="A151" s="939"/>
      <c r="B151" s="942"/>
      <c r="C151" s="290" t="s">
        <v>2672</v>
      </c>
      <c r="D151" s="291" t="s">
        <v>2673</v>
      </c>
      <c r="E151" s="292" t="s">
        <v>2674</v>
      </c>
      <c r="F151" s="293" t="s">
        <v>2675</v>
      </c>
    </row>
    <row r="152" spans="1:6" ht="31.5" x14ac:dyDescent="0.25">
      <c r="A152" s="938" t="s">
        <v>2676</v>
      </c>
      <c r="B152" s="941" t="s">
        <v>2677</v>
      </c>
      <c r="C152" s="74" t="s">
        <v>1652</v>
      </c>
      <c r="D152" s="74" t="s">
        <v>1652</v>
      </c>
      <c r="E152" s="75" t="s">
        <v>2678</v>
      </c>
      <c r="F152" s="76" t="s">
        <v>2679</v>
      </c>
    </row>
    <row r="153" spans="1:6" ht="47.25" x14ac:dyDescent="0.25">
      <c r="A153" s="939"/>
      <c r="B153" s="942"/>
      <c r="C153" s="82" t="s">
        <v>2680</v>
      </c>
      <c r="D153" s="83" t="s">
        <v>2681</v>
      </c>
      <c r="E153" s="84" t="s">
        <v>2682</v>
      </c>
      <c r="F153" s="85" t="s">
        <v>2683</v>
      </c>
    </row>
    <row r="154" spans="1:6" ht="47.25" x14ac:dyDescent="0.25">
      <c r="A154" s="939"/>
      <c r="B154" s="942"/>
      <c r="C154" s="86" t="s">
        <v>2684</v>
      </c>
      <c r="D154" s="87" t="s">
        <v>2685</v>
      </c>
      <c r="E154" s="88" t="s">
        <v>2686</v>
      </c>
      <c r="F154" s="89" t="s">
        <v>2687</v>
      </c>
    </row>
    <row r="155" spans="1:6" ht="78.75" x14ac:dyDescent="0.25">
      <c r="A155" s="939"/>
      <c r="B155" s="942"/>
      <c r="C155" s="86" t="s">
        <v>2688</v>
      </c>
      <c r="D155" s="87" t="s">
        <v>2689</v>
      </c>
      <c r="E155" s="88" t="s">
        <v>2690</v>
      </c>
      <c r="F155" s="89" t="s">
        <v>423</v>
      </c>
    </row>
    <row r="156" spans="1:6" ht="47.25" x14ac:dyDescent="0.25">
      <c r="A156" s="939"/>
      <c r="B156" s="942"/>
      <c r="C156" s="86" t="s">
        <v>2691</v>
      </c>
      <c r="D156" s="87" t="s">
        <v>2692</v>
      </c>
      <c r="E156" s="88" t="s">
        <v>2693</v>
      </c>
      <c r="F156" s="89" t="s">
        <v>2694</v>
      </c>
    </row>
    <row r="157" spans="1:6" ht="31.5" x14ac:dyDescent="0.25">
      <c r="A157" s="939"/>
      <c r="B157" s="942"/>
      <c r="C157" s="86" t="s">
        <v>2695</v>
      </c>
      <c r="D157" s="87" t="s">
        <v>2696</v>
      </c>
      <c r="E157" s="88" t="s">
        <v>2697</v>
      </c>
      <c r="F157" s="89" t="s">
        <v>2698</v>
      </c>
    </row>
    <row r="158" spans="1:6" ht="31.5" x14ac:dyDescent="0.25">
      <c r="A158" s="939"/>
      <c r="B158" s="942"/>
      <c r="C158" s="86" t="s">
        <v>2699</v>
      </c>
      <c r="D158" s="87" t="s">
        <v>2700</v>
      </c>
      <c r="E158" s="88" t="s">
        <v>2701</v>
      </c>
      <c r="F158" s="89" t="s">
        <v>423</v>
      </c>
    </row>
    <row r="159" spans="1:6" ht="31.5" x14ac:dyDescent="0.25">
      <c r="A159" s="939"/>
      <c r="B159" s="942"/>
      <c r="C159" s="86" t="s">
        <v>2702</v>
      </c>
      <c r="D159" s="87" t="s">
        <v>2703</v>
      </c>
      <c r="E159" s="88" t="s">
        <v>2704</v>
      </c>
      <c r="F159" s="89" t="s">
        <v>423</v>
      </c>
    </row>
    <row r="160" spans="1:6" ht="16.5" thickBot="1" x14ac:dyDescent="0.3">
      <c r="A160" s="939"/>
      <c r="B160" s="942"/>
      <c r="C160" s="290" t="s">
        <v>2705</v>
      </c>
      <c r="D160" s="291" t="s">
        <v>2706</v>
      </c>
      <c r="E160" s="292" t="s">
        <v>2707</v>
      </c>
      <c r="F160" s="293" t="s">
        <v>423</v>
      </c>
    </row>
    <row r="161" spans="1:6" ht="63" x14ac:dyDescent="0.25">
      <c r="A161" s="938" t="s">
        <v>2708</v>
      </c>
      <c r="B161" s="941" t="s">
        <v>2709</v>
      </c>
      <c r="C161" s="74" t="s">
        <v>1652</v>
      </c>
      <c r="D161" s="74" t="s">
        <v>1652</v>
      </c>
      <c r="E161" s="75" t="s">
        <v>2710</v>
      </c>
      <c r="F161" s="76" t="s">
        <v>2711</v>
      </c>
    </row>
    <row r="162" spans="1:6" ht="94.5" x14ac:dyDescent="0.25">
      <c r="A162" s="939"/>
      <c r="B162" s="942"/>
      <c r="C162" s="82" t="s">
        <v>2712</v>
      </c>
      <c r="D162" s="83" t="s">
        <v>2713</v>
      </c>
      <c r="E162" s="84" t="s">
        <v>2714</v>
      </c>
      <c r="F162" s="100" t="s">
        <v>2715</v>
      </c>
    </row>
    <row r="163" spans="1:6" ht="32.25" thickBot="1" x14ac:dyDescent="0.3">
      <c r="A163" s="939"/>
      <c r="B163" s="942"/>
      <c r="C163" s="90" t="s">
        <v>2716</v>
      </c>
      <c r="D163" s="91" t="s">
        <v>2717</v>
      </c>
      <c r="E163" s="92" t="s">
        <v>2718</v>
      </c>
      <c r="F163" s="101" t="s">
        <v>2719</v>
      </c>
    </row>
    <row r="164" spans="1:6" ht="31.5" x14ac:dyDescent="0.25">
      <c r="A164" s="938" t="s">
        <v>2720</v>
      </c>
      <c r="B164" s="941" t="s">
        <v>2721</v>
      </c>
      <c r="C164" s="71" t="s">
        <v>1652</v>
      </c>
      <c r="D164" s="71" t="s">
        <v>1652</v>
      </c>
      <c r="E164" s="72" t="s">
        <v>2722</v>
      </c>
      <c r="F164" s="73" t="s">
        <v>2723</v>
      </c>
    </row>
    <row r="165" spans="1:6" ht="94.5" x14ac:dyDescent="0.25">
      <c r="A165" s="939"/>
      <c r="B165" s="942"/>
      <c r="C165" s="82" t="s">
        <v>2724</v>
      </c>
      <c r="D165" s="83" t="s">
        <v>2725</v>
      </c>
      <c r="E165" s="84" t="s">
        <v>2726</v>
      </c>
      <c r="F165" s="100" t="s">
        <v>2727</v>
      </c>
    </row>
    <row r="166" spans="1:6" ht="63" x14ac:dyDescent="0.25">
      <c r="A166" s="939"/>
      <c r="B166" s="942"/>
      <c r="C166" s="86" t="s">
        <v>2728</v>
      </c>
      <c r="D166" s="87" t="s">
        <v>2729</v>
      </c>
      <c r="E166" s="88" t="s">
        <v>2730</v>
      </c>
      <c r="F166" s="102" t="s">
        <v>2731</v>
      </c>
    </row>
    <row r="167" spans="1:6" ht="63" x14ac:dyDescent="0.25">
      <c r="A167" s="939"/>
      <c r="B167" s="942"/>
      <c r="C167" s="86" t="s">
        <v>2732</v>
      </c>
      <c r="D167" s="87" t="s">
        <v>2733</v>
      </c>
      <c r="E167" s="88" t="s">
        <v>2734</v>
      </c>
      <c r="F167" s="102" t="s">
        <v>2735</v>
      </c>
    </row>
    <row r="168" spans="1:6" ht="47.25" x14ac:dyDescent="0.25">
      <c r="A168" s="939"/>
      <c r="B168" s="942"/>
      <c r="C168" s="86" t="s">
        <v>2736</v>
      </c>
      <c r="D168" s="87" t="s">
        <v>2737</v>
      </c>
      <c r="E168" s="88" t="s">
        <v>2738</v>
      </c>
      <c r="F168" s="102" t="s">
        <v>2739</v>
      </c>
    </row>
    <row r="169" spans="1:6" ht="94.5" x14ac:dyDescent="0.25">
      <c r="A169" s="939"/>
      <c r="B169" s="942"/>
      <c r="C169" s="86" t="s">
        <v>2740</v>
      </c>
      <c r="D169" s="87" t="s">
        <v>2741</v>
      </c>
      <c r="E169" s="88" t="s">
        <v>2742</v>
      </c>
      <c r="F169" s="102" t="s">
        <v>2743</v>
      </c>
    </row>
    <row r="170" spans="1:6" ht="63" x14ac:dyDescent="0.25">
      <c r="A170" s="939"/>
      <c r="B170" s="942"/>
      <c r="C170" s="86" t="s">
        <v>2744</v>
      </c>
      <c r="D170" s="87" t="s">
        <v>2745</v>
      </c>
      <c r="E170" s="88" t="s">
        <v>2746</v>
      </c>
      <c r="F170" s="102" t="s">
        <v>2747</v>
      </c>
    </row>
    <row r="171" spans="1:6" ht="47.25" x14ac:dyDescent="0.25">
      <c r="A171" s="939"/>
      <c r="B171" s="942"/>
      <c r="C171" s="86" t="s">
        <v>2748</v>
      </c>
      <c r="D171" s="87" t="s">
        <v>2749</v>
      </c>
      <c r="E171" s="88" t="s">
        <v>2750</v>
      </c>
      <c r="F171" s="102" t="s">
        <v>2751</v>
      </c>
    </row>
    <row r="172" spans="1:6" ht="63" x14ac:dyDescent="0.25">
      <c r="A172" s="939"/>
      <c r="B172" s="942"/>
      <c r="C172" s="86" t="s">
        <v>2752</v>
      </c>
      <c r="D172" s="87" t="s">
        <v>2753</v>
      </c>
      <c r="E172" s="88" t="s">
        <v>2754</v>
      </c>
      <c r="F172" s="102" t="s">
        <v>423</v>
      </c>
    </row>
    <row r="173" spans="1:6" ht="31.5" x14ac:dyDescent="0.25">
      <c r="A173" s="939"/>
      <c r="B173" s="942"/>
      <c r="C173" s="86" t="s">
        <v>2755</v>
      </c>
      <c r="D173" s="87" t="s">
        <v>2756</v>
      </c>
      <c r="E173" s="88" t="s">
        <v>2757</v>
      </c>
      <c r="F173" s="102" t="s">
        <v>423</v>
      </c>
    </row>
    <row r="174" spans="1:6" ht="63" x14ac:dyDescent="0.25">
      <c r="A174" s="939"/>
      <c r="B174" s="942"/>
      <c r="C174" s="86" t="s">
        <v>2758</v>
      </c>
      <c r="D174" s="87" t="s">
        <v>2759</v>
      </c>
      <c r="E174" s="88" t="s">
        <v>2760</v>
      </c>
      <c r="F174" s="102" t="s">
        <v>2761</v>
      </c>
    </row>
    <row r="175" spans="1:6" ht="31.5" x14ac:dyDescent="0.25">
      <c r="A175" s="939"/>
      <c r="B175" s="942"/>
      <c r="C175" s="86" t="s">
        <v>2762</v>
      </c>
      <c r="D175" s="87" t="s">
        <v>2763</v>
      </c>
      <c r="E175" s="88" t="s">
        <v>2764</v>
      </c>
      <c r="F175" s="102" t="s">
        <v>2765</v>
      </c>
    </row>
    <row r="176" spans="1:6" ht="31.5" x14ac:dyDescent="0.25">
      <c r="A176" s="939"/>
      <c r="B176" s="942"/>
      <c r="C176" s="86" t="s">
        <v>75</v>
      </c>
      <c r="D176" s="87" t="s">
        <v>2766</v>
      </c>
      <c r="E176" s="88" t="s">
        <v>2767</v>
      </c>
      <c r="F176" s="102" t="s">
        <v>2768</v>
      </c>
    </row>
    <row r="177" spans="1:6" ht="31.5" x14ac:dyDescent="0.25">
      <c r="A177" s="939"/>
      <c r="B177" s="942"/>
      <c r="C177" s="90" t="s">
        <v>2769</v>
      </c>
      <c r="D177" s="91" t="s">
        <v>2770</v>
      </c>
      <c r="E177" s="92" t="s">
        <v>2771</v>
      </c>
      <c r="F177" s="101" t="s">
        <v>423</v>
      </c>
    </row>
    <row r="178" spans="1:6" ht="47.25" x14ac:dyDescent="0.25">
      <c r="A178" s="938" t="s">
        <v>2772</v>
      </c>
      <c r="B178" s="941" t="s">
        <v>2773</v>
      </c>
      <c r="C178" s="71" t="s">
        <v>1652</v>
      </c>
      <c r="D178" s="71" t="s">
        <v>1652</v>
      </c>
      <c r="E178" s="72" t="s">
        <v>2774</v>
      </c>
      <c r="F178" s="73" t="s">
        <v>2775</v>
      </c>
    </row>
    <row r="179" spans="1:6" x14ac:dyDescent="0.25">
      <c r="A179" s="939"/>
      <c r="B179" s="942"/>
      <c r="C179" s="82" t="s">
        <v>2776</v>
      </c>
      <c r="D179" s="83" t="s">
        <v>2777</v>
      </c>
      <c r="E179" s="84" t="s">
        <v>2778</v>
      </c>
      <c r="F179" s="85" t="s">
        <v>423</v>
      </c>
    </row>
    <row r="180" spans="1:6" ht="31.5" x14ac:dyDescent="0.25">
      <c r="A180" s="939"/>
      <c r="B180" s="942"/>
      <c r="C180" s="86" t="s">
        <v>2779</v>
      </c>
      <c r="D180" s="87" t="s">
        <v>2780</v>
      </c>
      <c r="E180" s="88" t="s">
        <v>2781</v>
      </c>
      <c r="F180" s="89" t="s">
        <v>2782</v>
      </c>
    </row>
    <row r="181" spans="1:6" ht="47.25" x14ac:dyDescent="0.25">
      <c r="A181" s="939"/>
      <c r="B181" s="942"/>
      <c r="C181" s="86" t="s">
        <v>2783</v>
      </c>
      <c r="D181" s="87" t="s">
        <v>2784</v>
      </c>
      <c r="E181" s="88" t="s">
        <v>2785</v>
      </c>
      <c r="F181" s="89" t="s">
        <v>2719</v>
      </c>
    </row>
    <row r="182" spans="1:6" ht="78.75" x14ac:dyDescent="0.25">
      <c r="A182" s="939"/>
      <c r="B182" s="942"/>
      <c r="C182" s="86" t="s">
        <v>2786</v>
      </c>
      <c r="D182" s="87" t="s">
        <v>2787</v>
      </c>
      <c r="E182" s="88" t="s">
        <v>2788</v>
      </c>
      <c r="F182" s="89" t="s">
        <v>2789</v>
      </c>
    </row>
    <row r="183" spans="1:6" ht="63" x14ac:dyDescent="0.25">
      <c r="A183" s="939"/>
      <c r="B183" s="942"/>
      <c r="C183" s="86" t="s">
        <v>2790</v>
      </c>
      <c r="D183" s="87" t="s">
        <v>2791</v>
      </c>
      <c r="E183" s="88" t="s">
        <v>2792</v>
      </c>
      <c r="F183" s="89" t="s">
        <v>2793</v>
      </c>
    </row>
    <row r="184" spans="1:6" ht="31.5" x14ac:dyDescent="0.25">
      <c r="A184" s="939"/>
      <c r="B184" s="942"/>
      <c r="C184" s="90" t="s">
        <v>2794</v>
      </c>
      <c r="D184" s="91" t="s">
        <v>2795</v>
      </c>
      <c r="E184" s="92" t="s">
        <v>2796</v>
      </c>
      <c r="F184" s="93" t="s">
        <v>2797</v>
      </c>
    </row>
    <row r="185" spans="1:6" ht="47.25" x14ac:dyDescent="0.25">
      <c r="A185" s="938" t="s">
        <v>2798</v>
      </c>
      <c r="B185" s="941" t="s">
        <v>2799</v>
      </c>
      <c r="C185" s="71" t="s">
        <v>1652</v>
      </c>
      <c r="D185" s="71" t="s">
        <v>1652</v>
      </c>
      <c r="E185" s="72" t="s">
        <v>2800</v>
      </c>
      <c r="F185" s="73" t="s">
        <v>2801</v>
      </c>
    </row>
    <row r="186" spans="1:6" ht="31.5" x14ac:dyDescent="0.25">
      <c r="A186" s="939"/>
      <c r="B186" s="942"/>
      <c r="C186" s="82" t="s">
        <v>2802</v>
      </c>
      <c r="D186" s="83" t="s">
        <v>2803</v>
      </c>
      <c r="E186" s="84" t="s">
        <v>2804</v>
      </c>
      <c r="F186" s="100" t="s">
        <v>2805</v>
      </c>
    </row>
    <row r="187" spans="1:6" ht="31.5" x14ac:dyDescent="0.25">
      <c r="A187" s="939"/>
      <c r="B187" s="942"/>
      <c r="C187" s="86" t="s">
        <v>2806</v>
      </c>
      <c r="D187" s="87" t="s">
        <v>2807</v>
      </c>
      <c r="E187" s="88" t="s">
        <v>2808</v>
      </c>
      <c r="F187" s="102" t="s">
        <v>2809</v>
      </c>
    </row>
    <row r="188" spans="1:6" ht="78.75" x14ac:dyDescent="0.25">
      <c r="A188" s="939"/>
      <c r="B188" s="942"/>
      <c r="C188" s="86" t="s">
        <v>2786</v>
      </c>
      <c r="D188" s="87" t="s">
        <v>2810</v>
      </c>
      <c r="E188" s="88" t="s">
        <v>2811</v>
      </c>
      <c r="F188" s="102" t="s">
        <v>2789</v>
      </c>
    </row>
    <row r="189" spans="1:6" ht="78.75" x14ac:dyDescent="0.25">
      <c r="A189" s="939"/>
      <c r="B189" s="942"/>
      <c r="C189" s="86" t="s">
        <v>2812</v>
      </c>
      <c r="D189" s="87" t="s">
        <v>2813</v>
      </c>
      <c r="E189" s="88" t="s">
        <v>2814</v>
      </c>
      <c r="F189" s="102" t="s">
        <v>2815</v>
      </c>
    </row>
    <row r="190" spans="1:6" ht="63" x14ac:dyDescent="0.25">
      <c r="A190" s="939"/>
      <c r="B190" s="942"/>
      <c r="C190" s="86" t="s">
        <v>2816</v>
      </c>
      <c r="D190" s="87" t="s">
        <v>2817</v>
      </c>
      <c r="E190" s="88" t="s">
        <v>2818</v>
      </c>
      <c r="F190" s="102" t="s">
        <v>2819</v>
      </c>
    </row>
    <row r="191" spans="1:6" ht="47.25" x14ac:dyDescent="0.25">
      <c r="A191" s="939"/>
      <c r="B191" s="942"/>
      <c r="C191" s="86" t="s">
        <v>2716</v>
      </c>
      <c r="D191" s="87" t="s">
        <v>2820</v>
      </c>
      <c r="E191" s="88" t="s">
        <v>2821</v>
      </c>
      <c r="F191" s="102" t="s">
        <v>2793</v>
      </c>
    </row>
    <row r="192" spans="1:6" ht="78.75" x14ac:dyDescent="0.25">
      <c r="A192" s="939"/>
      <c r="B192" s="942"/>
      <c r="C192" s="86" t="s">
        <v>2822</v>
      </c>
      <c r="D192" s="87" t="s">
        <v>2823</v>
      </c>
      <c r="E192" s="88" t="s">
        <v>2824</v>
      </c>
      <c r="F192" s="102" t="s">
        <v>2793</v>
      </c>
    </row>
    <row r="193" spans="1:6" ht="47.25" x14ac:dyDescent="0.25">
      <c r="A193" s="939"/>
      <c r="B193" s="942"/>
      <c r="C193" s="86" t="s">
        <v>2825</v>
      </c>
      <c r="D193" s="87" t="s">
        <v>2826</v>
      </c>
      <c r="E193" s="88" t="s">
        <v>2827</v>
      </c>
      <c r="F193" s="102" t="s">
        <v>2793</v>
      </c>
    </row>
    <row r="194" spans="1:6" ht="47.25" x14ac:dyDescent="0.25">
      <c r="A194" s="939"/>
      <c r="B194" s="942"/>
      <c r="C194" s="86" t="s">
        <v>2828</v>
      </c>
      <c r="D194" s="87" t="s">
        <v>2829</v>
      </c>
      <c r="E194" s="88" t="s">
        <v>2830</v>
      </c>
      <c r="F194" s="102" t="s">
        <v>2831</v>
      </c>
    </row>
    <row r="195" spans="1:6" ht="31.5" x14ac:dyDescent="0.25">
      <c r="A195" s="939"/>
      <c r="B195" s="942"/>
      <c r="C195" s="86" t="s">
        <v>2832</v>
      </c>
      <c r="D195" s="87" t="s">
        <v>2833</v>
      </c>
      <c r="E195" s="88" t="s">
        <v>2834</v>
      </c>
      <c r="F195" s="102" t="s">
        <v>2835</v>
      </c>
    </row>
    <row r="196" spans="1:6" ht="58.5" customHeight="1" x14ac:dyDescent="0.25">
      <c r="A196" s="939"/>
      <c r="B196" s="942"/>
      <c r="C196" s="86" t="s">
        <v>2836</v>
      </c>
      <c r="D196" s="87" t="s">
        <v>2837</v>
      </c>
      <c r="E196" s="88" t="s">
        <v>2838</v>
      </c>
      <c r="F196" s="102" t="s">
        <v>2839</v>
      </c>
    </row>
    <row r="197" spans="1:6" ht="41.25" customHeight="1" x14ac:dyDescent="0.25">
      <c r="A197" s="939"/>
      <c r="B197" s="942"/>
      <c r="C197" s="86" t="s">
        <v>2840</v>
      </c>
      <c r="D197" s="87" t="s">
        <v>2841</v>
      </c>
      <c r="E197" s="88" t="s">
        <v>2842</v>
      </c>
      <c r="F197" s="102" t="s">
        <v>423</v>
      </c>
    </row>
    <row r="198" spans="1:6" ht="63" x14ac:dyDescent="0.25">
      <c r="A198" s="939"/>
      <c r="B198" s="942"/>
      <c r="C198" s="86" t="s">
        <v>2843</v>
      </c>
      <c r="D198" s="87" t="s">
        <v>2844</v>
      </c>
      <c r="E198" s="88" t="s">
        <v>2845</v>
      </c>
      <c r="F198" s="102" t="s">
        <v>2846</v>
      </c>
    </row>
    <row r="199" spans="1:6" ht="31.5" x14ac:dyDescent="0.25">
      <c r="A199" s="939"/>
      <c r="B199" s="942"/>
      <c r="C199" s="86" t="s">
        <v>2847</v>
      </c>
      <c r="D199" s="87" t="s">
        <v>2848</v>
      </c>
      <c r="E199" s="88" t="s">
        <v>2849</v>
      </c>
      <c r="F199" s="102" t="s">
        <v>2850</v>
      </c>
    </row>
    <row r="200" spans="1:6" ht="63" x14ac:dyDescent="0.25">
      <c r="A200" s="939"/>
      <c r="B200" s="942"/>
      <c r="C200" s="90" t="s">
        <v>2851</v>
      </c>
      <c r="D200" s="91" t="s">
        <v>2852</v>
      </c>
      <c r="E200" s="92" t="s">
        <v>2853</v>
      </c>
      <c r="F200" s="101" t="s">
        <v>2854</v>
      </c>
    </row>
    <row r="201" spans="1:6" ht="47.25" x14ac:dyDescent="0.25">
      <c r="A201" s="938" t="s">
        <v>2855</v>
      </c>
      <c r="B201" s="941" t="s">
        <v>2856</v>
      </c>
      <c r="C201" s="71" t="s">
        <v>1652</v>
      </c>
      <c r="D201" s="71" t="s">
        <v>1652</v>
      </c>
      <c r="E201" s="72" t="s">
        <v>2857</v>
      </c>
      <c r="F201" s="73" t="s">
        <v>2858</v>
      </c>
    </row>
    <row r="202" spans="1:6" ht="63" x14ac:dyDescent="0.25">
      <c r="A202" s="939"/>
      <c r="B202" s="942"/>
      <c r="C202" s="82" t="s">
        <v>2859</v>
      </c>
      <c r="D202" s="83" t="s">
        <v>2860</v>
      </c>
      <c r="E202" s="84" t="s">
        <v>2861</v>
      </c>
      <c r="F202" s="100" t="s">
        <v>2862</v>
      </c>
    </row>
    <row r="203" spans="1:6" ht="47.25" x14ac:dyDescent="0.25">
      <c r="A203" s="939"/>
      <c r="B203" s="942"/>
      <c r="C203" s="86" t="s">
        <v>2863</v>
      </c>
      <c r="D203" s="87" t="s">
        <v>2864</v>
      </c>
      <c r="E203" s="88" t="s">
        <v>2865</v>
      </c>
      <c r="F203" s="102" t="s">
        <v>2866</v>
      </c>
    </row>
    <row r="204" spans="1:6" ht="31.5" x14ac:dyDescent="0.25">
      <c r="A204" s="939"/>
      <c r="B204" s="942"/>
      <c r="C204" s="86" t="s">
        <v>2867</v>
      </c>
      <c r="D204" s="87" t="s">
        <v>2868</v>
      </c>
      <c r="E204" s="88" t="s">
        <v>2869</v>
      </c>
      <c r="F204" s="102" t="s">
        <v>423</v>
      </c>
    </row>
    <row r="205" spans="1:6" ht="47.25" x14ac:dyDescent="0.25">
      <c r="A205" s="939"/>
      <c r="B205" s="942"/>
      <c r="C205" s="86" t="s">
        <v>2870</v>
      </c>
      <c r="D205" s="87" t="s">
        <v>2871</v>
      </c>
      <c r="E205" s="88" t="s">
        <v>2872</v>
      </c>
      <c r="F205" s="102" t="s">
        <v>2873</v>
      </c>
    </row>
    <row r="206" spans="1:6" ht="31.5" x14ac:dyDescent="0.25">
      <c r="A206" s="939"/>
      <c r="B206" s="942"/>
      <c r="C206" s="86" t="s">
        <v>2874</v>
      </c>
      <c r="D206" s="87" t="s">
        <v>2875</v>
      </c>
      <c r="E206" s="88" t="s">
        <v>2876</v>
      </c>
      <c r="F206" s="102" t="s">
        <v>423</v>
      </c>
    </row>
    <row r="207" spans="1:6" ht="63" x14ac:dyDescent="0.25">
      <c r="A207" s="939"/>
      <c r="B207" s="942"/>
      <c r="C207" s="86" t="s">
        <v>2877</v>
      </c>
      <c r="D207" s="87" t="s">
        <v>2878</v>
      </c>
      <c r="E207" s="88" t="s">
        <v>2879</v>
      </c>
      <c r="F207" s="102" t="s">
        <v>2880</v>
      </c>
    </row>
    <row r="208" spans="1:6" ht="97.5" customHeight="1" x14ac:dyDescent="0.25">
      <c r="A208" s="939"/>
      <c r="B208" s="942"/>
      <c r="C208" s="86" t="s">
        <v>2881</v>
      </c>
      <c r="D208" s="87" t="s">
        <v>2882</v>
      </c>
      <c r="E208" s="88" t="s">
        <v>2883</v>
      </c>
      <c r="F208" s="102" t="s">
        <v>2884</v>
      </c>
    </row>
    <row r="209" spans="1:6" ht="47.25" x14ac:dyDescent="0.25">
      <c r="A209" s="939"/>
      <c r="B209" s="942"/>
      <c r="C209" s="86" t="s">
        <v>2885</v>
      </c>
      <c r="D209" s="87" t="s">
        <v>2886</v>
      </c>
      <c r="E209" s="88" t="s">
        <v>2887</v>
      </c>
      <c r="F209" s="102" t="s">
        <v>2888</v>
      </c>
    </row>
    <row r="210" spans="1:6" ht="47.25" x14ac:dyDescent="0.25">
      <c r="A210" s="939"/>
      <c r="B210" s="942"/>
      <c r="C210" s="86" t="s">
        <v>2889</v>
      </c>
      <c r="D210" s="87" t="s">
        <v>2890</v>
      </c>
      <c r="E210" s="88" t="s">
        <v>2891</v>
      </c>
      <c r="F210" s="102" t="s">
        <v>423</v>
      </c>
    </row>
    <row r="211" spans="1:6" ht="78.75" x14ac:dyDescent="0.25">
      <c r="A211" s="939"/>
      <c r="B211" s="942"/>
      <c r="C211" s="86" t="s">
        <v>2892</v>
      </c>
      <c r="D211" s="87" t="s">
        <v>2893</v>
      </c>
      <c r="E211" s="88" t="s">
        <v>2894</v>
      </c>
      <c r="F211" s="102" t="s">
        <v>2895</v>
      </c>
    </row>
    <row r="212" spans="1:6" ht="124.5" customHeight="1" x14ac:dyDescent="0.25">
      <c r="A212" s="939"/>
      <c r="B212" s="942"/>
      <c r="C212" s="86" t="s">
        <v>2896</v>
      </c>
      <c r="D212" s="87" t="s">
        <v>2897</v>
      </c>
      <c r="E212" s="88" t="s">
        <v>2898</v>
      </c>
      <c r="F212" s="102" t="s">
        <v>2899</v>
      </c>
    </row>
    <row r="213" spans="1:6" ht="94.5" x14ac:dyDescent="0.25">
      <c r="A213" s="939"/>
      <c r="B213" s="942"/>
      <c r="C213" s="90" t="s">
        <v>2900</v>
      </c>
      <c r="D213" s="91" t="s">
        <v>2901</v>
      </c>
      <c r="E213" s="92" t="s">
        <v>2902</v>
      </c>
      <c r="F213" s="101" t="s">
        <v>2903</v>
      </c>
    </row>
    <row r="214" spans="1:6" ht="31.5" x14ac:dyDescent="0.25">
      <c r="A214" s="938" t="s">
        <v>2904</v>
      </c>
      <c r="B214" s="941" t="s">
        <v>2905</v>
      </c>
      <c r="C214" s="71" t="s">
        <v>1652</v>
      </c>
      <c r="D214" s="71" t="s">
        <v>1652</v>
      </c>
      <c r="E214" s="72" t="s">
        <v>2906</v>
      </c>
      <c r="F214" s="73" t="s">
        <v>2907</v>
      </c>
    </row>
    <row r="215" spans="1:6" ht="31.5" x14ac:dyDescent="0.25">
      <c r="A215" s="939"/>
      <c r="B215" s="942"/>
      <c r="C215" s="82" t="s">
        <v>2908</v>
      </c>
      <c r="D215" s="83" t="s">
        <v>2909</v>
      </c>
      <c r="E215" s="84" t="s">
        <v>2910</v>
      </c>
      <c r="F215" s="100" t="s">
        <v>423</v>
      </c>
    </row>
    <row r="216" spans="1:6" ht="47.25" x14ac:dyDescent="0.25">
      <c r="A216" s="939"/>
      <c r="B216" s="942"/>
      <c r="C216" s="86" t="s">
        <v>2911</v>
      </c>
      <c r="D216" s="87" t="s">
        <v>2912</v>
      </c>
      <c r="E216" s="88" t="s">
        <v>2913</v>
      </c>
      <c r="F216" s="102" t="s">
        <v>2914</v>
      </c>
    </row>
    <row r="217" spans="1:6" ht="47.25" x14ac:dyDescent="0.25">
      <c r="A217" s="939"/>
      <c r="B217" s="942"/>
      <c r="C217" s="86" t="s">
        <v>2915</v>
      </c>
      <c r="D217" s="87" t="s">
        <v>2916</v>
      </c>
      <c r="E217" s="88" t="s">
        <v>2917</v>
      </c>
      <c r="F217" s="102" t="s">
        <v>2918</v>
      </c>
    </row>
    <row r="218" spans="1:6" x14ac:dyDescent="0.25">
      <c r="A218" s="939"/>
      <c r="B218" s="942"/>
      <c r="C218" s="86" t="s">
        <v>2919</v>
      </c>
      <c r="D218" s="87" t="s">
        <v>2920</v>
      </c>
      <c r="E218" s="88" t="s">
        <v>2921</v>
      </c>
      <c r="F218" s="102" t="s">
        <v>423</v>
      </c>
    </row>
    <row r="219" spans="1:6" ht="31.5" x14ac:dyDescent="0.25">
      <c r="A219" s="939"/>
      <c r="B219" s="942"/>
      <c r="C219" s="86" t="s">
        <v>2922</v>
      </c>
      <c r="D219" s="87" t="s">
        <v>2923</v>
      </c>
      <c r="E219" s="88" t="s">
        <v>2924</v>
      </c>
      <c r="F219" s="102" t="s">
        <v>423</v>
      </c>
    </row>
    <row r="220" spans="1:6" ht="63" x14ac:dyDescent="0.25">
      <c r="A220" s="939"/>
      <c r="B220" s="942"/>
      <c r="C220" s="86" t="s">
        <v>2925</v>
      </c>
      <c r="D220" s="87" t="s">
        <v>2926</v>
      </c>
      <c r="E220" s="88" t="s">
        <v>2927</v>
      </c>
      <c r="F220" s="102" t="s">
        <v>2928</v>
      </c>
    </row>
    <row r="221" spans="1:6" ht="47.25" x14ac:dyDescent="0.25">
      <c r="A221" s="939"/>
      <c r="B221" s="942"/>
      <c r="C221" s="86" t="s">
        <v>2929</v>
      </c>
      <c r="D221" s="87" t="s">
        <v>2930</v>
      </c>
      <c r="E221" s="88" t="s">
        <v>2931</v>
      </c>
      <c r="F221" s="102" t="s">
        <v>2932</v>
      </c>
    </row>
    <row r="222" spans="1:6" ht="31.35" customHeight="1" x14ac:dyDescent="0.25">
      <c r="A222" s="939"/>
      <c r="B222" s="942"/>
      <c r="C222" s="86" t="s">
        <v>2728</v>
      </c>
      <c r="D222" s="87" t="s">
        <v>2933</v>
      </c>
      <c r="E222" s="88" t="s">
        <v>2934</v>
      </c>
      <c r="F222" s="102" t="s">
        <v>423</v>
      </c>
    </row>
    <row r="223" spans="1:6" x14ac:dyDescent="0.25">
      <c r="A223" s="939"/>
      <c r="B223" s="942"/>
      <c r="C223" s="86" t="s">
        <v>2935</v>
      </c>
      <c r="D223" s="87" t="s">
        <v>2936</v>
      </c>
      <c r="E223" s="88" t="s">
        <v>2937</v>
      </c>
      <c r="F223" s="102" t="s">
        <v>423</v>
      </c>
    </row>
    <row r="224" spans="1:6" ht="47.25" x14ac:dyDescent="0.25">
      <c r="A224" s="939"/>
      <c r="B224" s="942"/>
      <c r="C224" s="86" t="s">
        <v>2938</v>
      </c>
      <c r="D224" s="87" t="s">
        <v>2939</v>
      </c>
      <c r="E224" s="88" t="s">
        <v>2940</v>
      </c>
      <c r="F224" s="102" t="s">
        <v>2941</v>
      </c>
    </row>
    <row r="225" spans="1:6" ht="31.5" x14ac:dyDescent="0.25">
      <c r="A225" s="939"/>
      <c r="B225" s="942"/>
      <c r="C225" s="86" t="s">
        <v>2942</v>
      </c>
      <c r="D225" s="87" t="s">
        <v>2943</v>
      </c>
      <c r="E225" s="88" t="s">
        <v>2944</v>
      </c>
      <c r="F225" s="102" t="s">
        <v>2945</v>
      </c>
    </row>
    <row r="226" spans="1:6" ht="47.25" x14ac:dyDescent="0.25">
      <c r="A226" s="939"/>
      <c r="B226" s="942"/>
      <c r="C226" s="90" t="s">
        <v>2779</v>
      </c>
      <c r="D226" s="91" t="s">
        <v>2946</v>
      </c>
      <c r="E226" s="92" t="s">
        <v>2947</v>
      </c>
      <c r="F226" s="101" t="s">
        <v>2948</v>
      </c>
    </row>
    <row r="227" spans="1:6" ht="47.25" x14ac:dyDescent="0.25">
      <c r="A227" s="938" t="s">
        <v>2949</v>
      </c>
      <c r="B227" s="941" t="s">
        <v>2950</v>
      </c>
      <c r="C227" s="71" t="s">
        <v>1652</v>
      </c>
      <c r="D227" s="71" t="s">
        <v>1652</v>
      </c>
      <c r="E227" s="72" t="s">
        <v>2951</v>
      </c>
      <c r="F227" s="73" t="s">
        <v>2952</v>
      </c>
    </row>
    <row r="228" spans="1:6" ht="63" x14ac:dyDescent="0.25">
      <c r="A228" s="939"/>
      <c r="B228" s="942"/>
      <c r="C228" s="82" t="s">
        <v>2953</v>
      </c>
      <c r="D228" s="83" t="s">
        <v>2954</v>
      </c>
      <c r="E228" s="84" t="s">
        <v>2955</v>
      </c>
      <c r="F228" s="85" t="s">
        <v>2956</v>
      </c>
    </row>
    <row r="229" spans="1:6" ht="31.5" x14ac:dyDescent="0.25">
      <c r="A229" s="939"/>
      <c r="B229" s="942"/>
      <c r="C229" s="86" t="s">
        <v>2957</v>
      </c>
      <c r="D229" s="87" t="s">
        <v>2958</v>
      </c>
      <c r="E229" s="88" t="s">
        <v>2959</v>
      </c>
      <c r="F229" s="89" t="s">
        <v>423</v>
      </c>
    </row>
    <row r="230" spans="1:6" x14ac:dyDescent="0.25">
      <c r="A230" s="939"/>
      <c r="B230" s="942"/>
      <c r="C230" s="86" t="s">
        <v>2960</v>
      </c>
      <c r="D230" s="87" t="s">
        <v>2961</v>
      </c>
      <c r="E230" s="88" t="s">
        <v>2962</v>
      </c>
      <c r="F230" s="89" t="s">
        <v>423</v>
      </c>
    </row>
    <row r="231" spans="1:6" ht="31.5" x14ac:dyDescent="0.25">
      <c r="A231" s="939"/>
      <c r="B231" s="942"/>
      <c r="C231" s="86" t="s">
        <v>2963</v>
      </c>
      <c r="D231" s="87" t="s">
        <v>2964</v>
      </c>
      <c r="E231" s="88" t="s">
        <v>2965</v>
      </c>
      <c r="F231" s="89" t="s">
        <v>423</v>
      </c>
    </row>
    <row r="232" spans="1:6" ht="31.5" x14ac:dyDescent="0.25">
      <c r="A232" s="939"/>
      <c r="B232" s="942"/>
      <c r="C232" s="86" t="s">
        <v>2966</v>
      </c>
      <c r="D232" s="87" t="s">
        <v>2967</v>
      </c>
      <c r="E232" s="88" t="s">
        <v>2968</v>
      </c>
      <c r="F232" s="89" t="s">
        <v>423</v>
      </c>
    </row>
    <row r="233" spans="1:6" ht="78.75" x14ac:dyDescent="0.25">
      <c r="A233" s="939"/>
      <c r="B233" s="942"/>
      <c r="C233" s="86" t="s">
        <v>2969</v>
      </c>
      <c r="D233" s="87" t="s">
        <v>2970</v>
      </c>
      <c r="E233" s="88" t="s">
        <v>2971</v>
      </c>
      <c r="F233" s="89" t="s">
        <v>2972</v>
      </c>
    </row>
    <row r="234" spans="1:6" ht="47.25" x14ac:dyDescent="0.25">
      <c r="A234" s="940"/>
      <c r="B234" s="943"/>
      <c r="C234" s="94" t="s">
        <v>2973</v>
      </c>
      <c r="D234" s="95" t="s">
        <v>2974</v>
      </c>
      <c r="E234" s="96" t="s">
        <v>2975</v>
      </c>
      <c r="F234" s="97" t="s">
        <v>2976</v>
      </c>
    </row>
    <row r="235" spans="1:6" ht="31.5" x14ac:dyDescent="0.25">
      <c r="A235" s="939" t="s">
        <v>2977</v>
      </c>
      <c r="B235" s="942" t="s">
        <v>2978</v>
      </c>
      <c r="C235" s="74" t="s">
        <v>1652</v>
      </c>
      <c r="D235" s="74" t="s">
        <v>1652</v>
      </c>
      <c r="E235" s="75" t="s">
        <v>2979</v>
      </c>
      <c r="F235" s="77" t="s">
        <v>2980</v>
      </c>
    </row>
    <row r="236" spans="1:6" ht="47.25" x14ac:dyDescent="0.25">
      <c r="A236" s="939"/>
      <c r="B236" s="942"/>
      <c r="C236" s="82" t="s">
        <v>2981</v>
      </c>
      <c r="D236" s="83" t="s">
        <v>2982</v>
      </c>
      <c r="E236" s="84" t="s">
        <v>2983</v>
      </c>
      <c r="F236" s="100" t="s">
        <v>2984</v>
      </c>
    </row>
    <row r="237" spans="1:6" ht="63" x14ac:dyDescent="0.25">
      <c r="A237" s="939"/>
      <c r="B237" s="942"/>
      <c r="C237" s="86" t="s">
        <v>2985</v>
      </c>
      <c r="D237" s="87" t="s">
        <v>2986</v>
      </c>
      <c r="E237" s="88" t="s">
        <v>2987</v>
      </c>
      <c r="F237" s="102" t="s">
        <v>2988</v>
      </c>
    </row>
    <row r="238" spans="1:6" ht="47.25" x14ac:dyDescent="0.25">
      <c r="A238" s="939"/>
      <c r="B238" s="942"/>
      <c r="C238" s="86" t="s">
        <v>2989</v>
      </c>
      <c r="D238" s="87" t="s">
        <v>2990</v>
      </c>
      <c r="E238" s="88" t="s">
        <v>2991</v>
      </c>
      <c r="F238" s="102" t="s">
        <v>2992</v>
      </c>
    </row>
    <row r="239" spans="1:6" ht="78.75" x14ac:dyDescent="0.25">
      <c r="A239" s="939"/>
      <c r="B239" s="942"/>
      <c r="C239" s="86" t="s">
        <v>2993</v>
      </c>
      <c r="D239" s="87" t="s">
        <v>2994</v>
      </c>
      <c r="E239" s="88" t="s">
        <v>2995</v>
      </c>
      <c r="F239" s="102" t="s">
        <v>2996</v>
      </c>
    </row>
    <row r="240" spans="1:6" ht="63" x14ac:dyDescent="0.25">
      <c r="A240" s="939"/>
      <c r="B240" s="942"/>
      <c r="C240" s="86" t="s">
        <v>2997</v>
      </c>
      <c r="D240" s="87" t="s">
        <v>2998</v>
      </c>
      <c r="E240" s="88" t="s">
        <v>2999</v>
      </c>
      <c r="F240" s="102" t="s">
        <v>3000</v>
      </c>
    </row>
    <row r="241" spans="1:6" ht="78.75" x14ac:dyDescent="0.25">
      <c r="A241" s="939"/>
      <c r="B241" s="942"/>
      <c r="C241" s="86" t="s">
        <v>3001</v>
      </c>
      <c r="D241" s="87" t="s">
        <v>3002</v>
      </c>
      <c r="E241" s="88" t="s">
        <v>3003</v>
      </c>
      <c r="F241" s="102" t="s">
        <v>3004</v>
      </c>
    </row>
    <row r="242" spans="1:6" ht="63" x14ac:dyDescent="0.25">
      <c r="A242" s="939"/>
      <c r="B242" s="942"/>
      <c r="C242" s="86" t="s">
        <v>3005</v>
      </c>
      <c r="D242" s="87" t="s">
        <v>3006</v>
      </c>
      <c r="E242" s="88" t="s">
        <v>3007</v>
      </c>
      <c r="F242" s="102" t="s">
        <v>3008</v>
      </c>
    </row>
    <row r="243" spans="1:6" ht="78.75" x14ac:dyDescent="0.25">
      <c r="A243" s="939"/>
      <c r="B243" s="942"/>
      <c r="C243" s="86" t="s">
        <v>3009</v>
      </c>
      <c r="D243" s="87" t="s">
        <v>3010</v>
      </c>
      <c r="E243" s="88" t="s">
        <v>3011</v>
      </c>
      <c r="F243" s="102" t="s">
        <v>3012</v>
      </c>
    </row>
    <row r="244" spans="1:6" ht="63" x14ac:dyDescent="0.25">
      <c r="A244" s="939"/>
      <c r="B244" s="942"/>
      <c r="C244" s="86" t="s">
        <v>3013</v>
      </c>
      <c r="D244" s="87" t="s">
        <v>3014</v>
      </c>
      <c r="E244" s="88" t="s">
        <v>3015</v>
      </c>
      <c r="F244" s="102" t="s">
        <v>3016</v>
      </c>
    </row>
    <row r="245" spans="1:6" ht="63" x14ac:dyDescent="0.25">
      <c r="A245" s="939"/>
      <c r="B245" s="942"/>
      <c r="C245" s="86" t="s">
        <v>3017</v>
      </c>
      <c r="D245" s="87" t="s">
        <v>3018</v>
      </c>
      <c r="E245" s="88" t="s">
        <v>3019</v>
      </c>
      <c r="F245" s="102" t="s">
        <v>3020</v>
      </c>
    </row>
    <row r="246" spans="1:6" ht="47.25" x14ac:dyDescent="0.25">
      <c r="A246" s="939"/>
      <c r="B246" s="942"/>
      <c r="C246" s="86" t="s">
        <v>3021</v>
      </c>
      <c r="D246" s="87" t="s">
        <v>3022</v>
      </c>
      <c r="E246" s="88" t="s">
        <v>3023</v>
      </c>
      <c r="F246" s="102" t="s">
        <v>3024</v>
      </c>
    </row>
    <row r="247" spans="1:6" ht="63" x14ac:dyDescent="0.25">
      <c r="A247" s="939"/>
      <c r="B247" s="942"/>
      <c r="C247" s="86" t="s">
        <v>3025</v>
      </c>
      <c r="D247" s="87" t="s">
        <v>3026</v>
      </c>
      <c r="E247" s="88" t="s">
        <v>3027</v>
      </c>
      <c r="F247" s="102" t="s">
        <v>3028</v>
      </c>
    </row>
    <row r="248" spans="1:6" ht="63" x14ac:dyDescent="0.25">
      <c r="A248" s="939"/>
      <c r="B248" s="942"/>
      <c r="C248" s="86" t="s">
        <v>2772</v>
      </c>
      <c r="D248" s="87" t="s">
        <v>3029</v>
      </c>
      <c r="E248" s="88" t="s">
        <v>3030</v>
      </c>
      <c r="F248" s="102" t="s">
        <v>3031</v>
      </c>
    </row>
    <row r="249" spans="1:6" ht="47.25" x14ac:dyDescent="0.25">
      <c r="A249" s="939"/>
      <c r="B249" s="942"/>
      <c r="C249" s="86" t="s">
        <v>3032</v>
      </c>
      <c r="D249" s="87" t="s">
        <v>3033</v>
      </c>
      <c r="E249" s="88" t="s">
        <v>3034</v>
      </c>
      <c r="F249" s="102" t="s">
        <v>3035</v>
      </c>
    </row>
    <row r="250" spans="1:6" ht="63" x14ac:dyDescent="0.25">
      <c r="A250" s="939"/>
      <c r="B250" s="942"/>
      <c r="C250" s="86" t="s">
        <v>3036</v>
      </c>
      <c r="D250" s="87" t="s">
        <v>3037</v>
      </c>
      <c r="E250" s="88" t="s">
        <v>3038</v>
      </c>
      <c r="F250" s="102" t="s">
        <v>3039</v>
      </c>
    </row>
    <row r="251" spans="1:6" ht="94.5" x14ac:dyDescent="0.25">
      <c r="A251" s="939"/>
      <c r="B251" s="942"/>
      <c r="C251" s="86" t="s">
        <v>3040</v>
      </c>
      <c r="D251" s="87" t="s">
        <v>3041</v>
      </c>
      <c r="E251" s="88" t="s">
        <v>3042</v>
      </c>
      <c r="F251" s="102" t="s">
        <v>3043</v>
      </c>
    </row>
    <row r="252" spans="1:6" ht="78.75" x14ac:dyDescent="0.25">
      <c r="A252" s="939"/>
      <c r="B252" s="942"/>
      <c r="C252" s="86" t="s">
        <v>3044</v>
      </c>
      <c r="D252" s="87" t="s">
        <v>3045</v>
      </c>
      <c r="E252" s="88" t="s">
        <v>3046</v>
      </c>
      <c r="F252" s="102" t="s">
        <v>3047</v>
      </c>
    </row>
    <row r="253" spans="1:6" ht="63" x14ac:dyDescent="0.25">
      <c r="A253" s="939"/>
      <c r="B253" s="942"/>
      <c r="C253" s="86" t="s">
        <v>3048</v>
      </c>
      <c r="D253" s="87" t="s">
        <v>3049</v>
      </c>
      <c r="E253" s="88" t="s">
        <v>3050</v>
      </c>
      <c r="F253" s="102" t="s">
        <v>3051</v>
      </c>
    </row>
    <row r="254" spans="1:6" ht="63" x14ac:dyDescent="0.25">
      <c r="A254" s="939"/>
      <c r="B254" s="942"/>
      <c r="C254" s="86" t="s">
        <v>3052</v>
      </c>
      <c r="D254" s="87" t="s">
        <v>3053</v>
      </c>
      <c r="E254" s="88" t="s">
        <v>3054</v>
      </c>
      <c r="F254" s="102" t="s">
        <v>3055</v>
      </c>
    </row>
    <row r="255" spans="1:6" ht="31.5" x14ac:dyDescent="0.25">
      <c r="A255" s="939"/>
      <c r="B255" s="942"/>
      <c r="C255" s="86" t="s">
        <v>3056</v>
      </c>
      <c r="D255" s="87" t="s">
        <v>3057</v>
      </c>
      <c r="E255" s="88" t="s">
        <v>3058</v>
      </c>
      <c r="F255" s="102" t="s">
        <v>3059</v>
      </c>
    </row>
    <row r="256" spans="1:6" ht="78.75" x14ac:dyDescent="0.25">
      <c r="A256" s="939"/>
      <c r="B256" s="942"/>
      <c r="C256" s="86" t="s">
        <v>3060</v>
      </c>
      <c r="D256" s="87" t="s">
        <v>3061</v>
      </c>
      <c r="E256" s="88" t="s">
        <v>3062</v>
      </c>
      <c r="F256" s="102" t="s">
        <v>3063</v>
      </c>
    </row>
    <row r="257" spans="1:6" ht="31.5" x14ac:dyDescent="0.25">
      <c r="A257" s="939"/>
      <c r="B257" s="942"/>
      <c r="C257" s="86" t="s">
        <v>3064</v>
      </c>
      <c r="D257" s="87" t="s">
        <v>3065</v>
      </c>
      <c r="E257" s="88" t="s">
        <v>3066</v>
      </c>
      <c r="F257" s="102" t="s">
        <v>423</v>
      </c>
    </row>
    <row r="258" spans="1:6" ht="63" x14ac:dyDescent="0.25">
      <c r="A258" s="939"/>
      <c r="B258" s="942"/>
      <c r="C258" s="86" t="s">
        <v>3067</v>
      </c>
      <c r="D258" s="87" t="s">
        <v>3068</v>
      </c>
      <c r="E258" s="88" t="s">
        <v>3069</v>
      </c>
      <c r="F258" s="102" t="s">
        <v>3070</v>
      </c>
    </row>
    <row r="259" spans="1:6" ht="47.25" x14ac:dyDescent="0.25">
      <c r="A259" s="939"/>
      <c r="B259" s="942"/>
      <c r="C259" s="86" t="s">
        <v>3071</v>
      </c>
      <c r="D259" s="87" t="s">
        <v>3072</v>
      </c>
      <c r="E259" s="88" t="s">
        <v>3073</v>
      </c>
      <c r="F259" s="102" t="s">
        <v>3074</v>
      </c>
    </row>
    <row r="260" spans="1:6" ht="63" x14ac:dyDescent="0.25">
      <c r="A260" s="939"/>
      <c r="B260" s="942"/>
      <c r="C260" s="86" t="s">
        <v>3075</v>
      </c>
      <c r="D260" s="87" t="s">
        <v>3076</v>
      </c>
      <c r="E260" s="88" t="s">
        <v>3077</v>
      </c>
      <c r="F260" s="102" t="s">
        <v>3078</v>
      </c>
    </row>
    <row r="261" spans="1:6" ht="63" x14ac:dyDescent="0.25">
      <c r="A261" s="939"/>
      <c r="B261" s="942"/>
      <c r="C261" s="86" t="s">
        <v>3079</v>
      </c>
      <c r="D261" s="87" t="s">
        <v>3080</v>
      </c>
      <c r="E261" s="88" t="s">
        <v>3081</v>
      </c>
      <c r="F261" s="102" t="s">
        <v>3082</v>
      </c>
    </row>
    <row r="262" spans="1:6" ht="63" x14ac:dyDescent="0.25">
      <c r="A262" s="939"/>
      <c r="B262" s="942"/>
      <c r="C262" s="86" t="s">
        <v>3083</v>
      </c>
      <c r="D262" s="87" t="s">
        <v>3084</v>
      </c>
      <c r="E262" s="88" t="s">
        <v>3085</v>
      </c>
      <c r="F262" s="102" t="s">
        <v>3086</v>
      </c>
    </row>
    <row r="263" spans="1:6" ht="78.75" x14ac:dyDescent="0.25">
      <c r="A263" s="939"/>
      <c r="B263" s="942"/>
      <c r="C263" s="86" t="s">
        <v>3087</v>
      </c>
      <c r="D263" s="87" t="s">
        <v>3088</v>
      </c>
      <c r="E263" s="88" t="s">
        <v>3089</v>
      </c>
      <c r="F263" s="102" t="s">
        <v>3090</v>
      </c>
    </row>
    <row r="264" spans="1:6" ht="63" x14ac:dyDescent="0.25">
      <c r="A264" s="939"/>
      <c r="B264" s="942"/>
      <c r="C264" s="86" t="s">
        <v>3091</v>
      </c>
      <c r="D264" s="87" t="s">
        <v>3092</v>
      </c>
      <c r="E264" s="88" t="s">
        <v>3093</v>
      </c>
      <c r="F264" s="102" t="s">
        <v>3078</v>
      </c>
    </row>
    <row r="265" spans="1:6" ht="78.75" x14ac:dyDescent="0.25">
      <c r="A265" s="939"/>
      <c r="B265" s="942"/>
      <c r="C265" s="86" t="s">
        <v>3094</v>
      </c>
      <c r="D265" s="87" t="s">
        <v>3095</v>
      </c>
      <c r="E265" s="88" t="s">
        <v>3096</v>
      </c>
      <c r="F265" s="102" t="s">
        <v>3097</v>
      </c>
    </row>
    <row r="266" spans="1:6" ht="31.5" x14ac:dyDescent="0.25">
      <c r="A266" s="939"/>
      <c r="B266" s="942"/>
      <c r="C266" s="86" t="s">
        <v>3098</v>
      </c>
      <c r="D266" s="87" t="s">
        <v>3099</v>
      </c>
      <c r="E266" s="88" t="s">
        <v>3100</v>
      </c>
      <c r="F266" s="102" t="s">
        <v>423</v>
      </c>
    </row>
    <row r="267" spans="1:6" ht="31.5" x14ac:dyDescent="0.25">
      <c r="A267" s="939"/>
      <c r="B267" s="942"/>
      <c r="C267" s="86" t="s">
        <v>3101</v>
      </c>
      <c r="D267" s="87" t="s">
        <v>3102</v>
      </c>
      <c r="E267" s="88" t="s">
        <v>3103</v>
      </c>
      <c r="F267" s="102" t="s">
        <v>423</v>
      </c>
    </row>
    <row r="268" spans="1:6" ht="31.5" x14ac:dyDescent="0.25">
      <c r="A268" s="939"/>
      <c r="B268" s="942"/>
      <c r="C268" s="86" t="s">
        <v>3104</v>
      </c>
      <c r="D268" s="87" t="s">
        <v>3105</v>
      </c>
      <c r="E268" s="88" t="s">
        <v>3106</v>
      </c>
      <c r="F268" s="102" t="s">
        <v>3107</v>
      </c>
    </row>
    <row r="269" spans="1:6" ht="78.75" x14ac:dyDescent="0.25">
      <c r="A269" s="939"/>
      <c r="B269" s="942"/>
      <c r="C269" s="86" t="s">
        <v>3108</v>
      </c>
      <c r="D269" s="87" t="s">
        <v>3109</v>
      </c>
      <c r="E269" s="88" t="s">
        <v>3110</v>
      </c>
      <c r="F269" s="102" t="s">
        <v>3111</v>
      </c>
    </row>
    <row r="270" spans="1:6" ht="31.5" x14ac:dyDescent="0.25">
      <c r="A270" s="939"/>
      <c r="B270" s="942"/>
      <c r="C270" s="90" t="s">
        <v>3112</v>
      </c>
      <c r="D270" s="91" t="s">
        <v>3113</v>
      </c>
      <c r="E270" s="92" t="s">
        <v>3114</v>
      </c>
      <c r="F270" s="101" t="s">
        <v>3115</v>
      </c>
    </row>
    <row r="271" spans="1:6" ht="82.5" customHeight="1" x14ac:dyDescent="0.25">
      <c r="A271" s="78" t="s">
        <v>3116</v>
      </c>
      <c r="B271" s="79" t="s">
        <v>3117</v>
      </c>
      <c r="C271" s="103" t="s">
        <v>3116</v>
      </c>
      <c r="D271" s="104" t="s">
        <v>3118</v>
      </c>
      <c r="E271" s="105" t="s">
        <v>3119</v>
      </c>
      <c r="F271" s="106" t="s">
        <v>3120</v>
      </c>
    </row>
    <row r="272" spans="1:6" ht="82.5" customHeight="1" x14ac:dyDescent="0.25">
      <c r="A272" s="78" t="s">
        <v>3121</v>
      </c>
      <c r="B272" s="79" t="s">
        <v>3122</v>
      </c>
      <c r="C272" s="103" t="s">
        <v>3121</v>
      </c>
      <c r="D272" s="104" t="s">
        <v>3123</v>
      </c>
      <c r="E272" s="105" t="s">
        <v>3124</v>
      </c>
      <c r="F272" s="106" t="s">
        <v>423</v>
      </c>
    </row>
    <row r="273" spans="1:6" ht="82.5" customHeight="1" x14ac:dyDescent="0.25">
      <c r="A273" s="78" t="s">
        <v>3125</v>
      </c>
      <c r="B273" s="79" t="s">
        <v>3126</v>
      </c>
      <c r="C273" s="103" t="s">
        <v>3125</v>
      </c>
      <c r="D273" s="104" t="s">
        <v>3127</v>
      </c>
      <c r="E273" s="105" t="s">
        <v>3128</v>
      </c>
      <c r="F273" s="106" t="s">
        <v>423</v>
      </c>
    </row>
    <row r="274" spans="1:6" ht="82.5" customHeight="1" x14ac:dyDescent="0.25">
      <c r="A274" s="78" t="s">
        <v>3129</v>
      </c>
      <c r="B274" s="79" t="s">
        <v>3130</v>
      </c>
      <c r="C274" s="103" t="s">
        <v>3129</v>
      </c>
      <c r="D274" s="104" t="s">
        <v>3131</v>
      </c>
      <c r="E274" s="105" t="s">
        <v>3132</v>
      </c>
      <c r="F274" s="106" t="s">
        <v>2793</v>
      </c>
    </row>
    <row r="275" spans="1:6" ht="82.5" customHeight="1" x14ac:dyDescent="0.25">
      <c r="A275" s="80" t="s">
        <v>3133</v>
      </c>
      <c r="B275" s="81" t="s">
        <v>3134</v>
      </c>
      <c r="C275" s="107" t="s">
        <v>3133</v>
      </c>
      <c r="D275" s="108" t="s">
        <v>3135</v>
      </c>
      <c r="E275" s="109" t="s">
        <v>3136</v>
      </c>
      <c r="F275" s="110" t="s">
        <v>423</v>
      </c>
    </row>
  </sheetData>
  <mergeCells count="180">
    <mergeCell ref="A227:A234"/>
    <mergeCell ref="B227:B234"/>
    <mergeCell ref="A235:A270"/>
    <mergeCell ref="B235:B270"/>
    <mergeCell ref="A178:A184"/>
    <mergeCell ref="D25:F25"/>
    <mergeCell ref="D26:F26"/>
    <mergeCell ref="D27:F27"/>
    <mergeCell ref="D28:F28"/>
    <mergeCell ref="D29:F29"/>
    <mergeCell ref="A134:C134"/>
    <mergeCell ref="D35:F35"/>
    <mergeCell ref="D36:F36"/>
    <mergeCell ref="D37:F37"/>
    <mergeCell ref="D38:F38"/>
    <mergeCell ref="D39:F39"/>
    <mergeCell ref="D30:F30"/>
    <mergeCell ref="D31:F31"/>
    <mergeCell ref="D32:F32"/>
    <mergeCell ref="D33:F33"/>
    <mergeCell ref="D34:F34"/>
    <mergeCell ref="D117:F117"/>
    <mergeCell ref="D118:F118"/>
    <mergeCell ref="A143:A151"/>
    <mergeCell ref="A1:F1"/>
    <mergeCell ref="A2:B2"/>
    <mergeCell ref="A5:B5"/>
    <mergeCell ref="A6:B6"/>
    <mergeCell ref="C2:F2"/>
    <mergeCell ref="C5:F5"/>
    <mergeCell ref="C6:F6"/>
    <mergeCell ref="A214:A226"/>
    <mergeCell ref="B214:B226"/>
    <mergeCell ref="D20:F20"/>
    <mergeCell ref="D21:F21"/>
    <mergeCell ref="D22:F22"/>
    <mergeCell ref="D23:F23"/>
    <mergeCell ref="D24:F24"/>
    <mergeCell ref="D120:F120"/>
    <mergeCell ref="D111:F111"/>
    <mergeCell ref="D112:F112"/>
    <mergeCell ref="D113:F113"/>
    <mergeCell ref="D114:F114"/>
    <mergeCell ref="D115:F115"/>
    <mergeCell ref="D106:F106"/>
    <mergeCell ref="D107:F107"/>
    <mergeCell ref="D108:F108"/>
    <mergeCell ref="A136:E136"/>
    <mergeCell ref="B143:B151"/>
    <mergeCell ref="D129:F129"/>
    <mergeCell ref="D130:F130"/>
    <mergeCell ref="D131:F131"/>
    <mergeCell ref="D132:F132"/>
    <mergeCell ref="D133:F133"/>
    <mergeCell ref="D134:F134"/>
    <mergeCell ref="A95:C129"/>
    <mergeCell ref="A130:C130"/>
    <mergeCell ref="A131:C131"/>
    <mergeCell ref="A132:C132"/>
    <mergeCell ref="D119:F119"/>
    <mergeCell ref="A133:C133"/>
    <mergeCell ref="D126:F126"/>
    <mergeCell ref="D127:F127"/>
    <mergeCell ref="D128:F128"/>
    <mergeCell ref="D121:F121"/>
    <mergeCell ref="D122:F122"/>
    <mergeCell ref="D123:F123"/>
    <mergeCell ref="D124:F124"/>
    <mergeCell ref="D125:F125"/>
    <mergeCell ref="D116:F116"/>
    <mergeCell ref="D95:F95"/>
    <mergeCell ref="B178:B184"/>
    <mergeCell ref="A185:A200"/>
    <mergeCell ref="B185:B200"/>
    <mergeCell ref="A201:A213"/>
    <mergeCell ref="B201:B213"/>
    <mergeCell ref="A152:A160"/>
    <mergeCell ref="B152:B160"/>
    <mergeCell ref="A161:A163"/>
    <mergeCell ref="B161:B163"/>
    <mergeCell ref="A164:A177"/>
    <mergeCell ref="B164:B177"/>
    <mergeCell ref="A9:C9"/>
    <mergeCell ref="D9:F9"/>
    <mergeCell ref="D10:F10"/>
    <mergeCell ref="A12:C19"/>
    <mergeCell ref="D12:F12"/>
    <mergeCell ref="D13:F13"/>
    <mergeCell ref="D14:F14"/>
    <mergeCell ref="D15:F15"/>
    <mergeCell ref="D110:F110"/>
    <mergeCell ref="D101:F101"/>
    <mergeCell ref="D102:F102"/>
    <mergeCell ref="D103:F103"/>
    <mergeCell ref="D104:F104"/>
    <mergeCell ref="D105:F105"/>
    <mergeCell ref="D96:F96"/>
    <mergeCell ref="D97:F97"/>
    <mergeCell ref="D98:F98"/>
    <mergeCell ref="D99:F99"/>
    <mergeCell ref="D100:F100"/>
    <mergeCell ref="D91:F91"/>
    <mergeCell ref="D92:F92"/>
    <mergeCell ref="D93:F93"/>
    <mergeCell ref="D109:F109"/>
    <mergeCell ref="D94:F94"/>
    <mergeCell ref="A88:C94"/>
    <mergeCell ref="D86:F86"/>
    <mergeCell ref="D87:F87"/>
    <mergeCell ref="D88:F88"/>
    <mergeCell ref="D89:F89"/>
    <mergeCell ref="D90:F90"/>
    <mergeCell ref="A76:C87"/>
    <mergeCell ref="D81:F81"/>
    <mergeCell ref="D82:F82"/>
    <mergeCell ref="D83:F83"/>
    <mergeCell ref="D84:F84"/>
    <mergeCell ref="D85:F85"/>
    <mergeCell ref="D76:F76"/>
    <mergeCell ref="D77:F77"/>
    <mergeCell ref="D78:F78"/>
    <mergeCell ref="D79:F79"/>
    <mergeCell ref="D80:F80"/>
    <mergeCell ref="D71:F71"/>
    <mergeCell ref="D72:F72"/>
    <mergeCell ref="D73:F73"/>
    <mergeCell ref="D74:F74"/>
    <mergeCell ref="D75:F75"/>
    <mergeCell ref="A64:C75"/>
    <mergeCell ref="D66:F66"/>
    <mergeCell ref="D67:F67"/>
    <mergeCell ref="D68:F68"/>
    <mergeCell ref="D69:F69"/>
    <mergeCell ref="D70:F70"/>
    <mergeCell ref="D64:F64"/>
    <mergeCell ref="D65:F65"/>
    <mergeCell ref="D42:F42"/>
    <mergeCell ref="D43:F43"/>
    <mergeCell ref="D44:F44"/>
    <mergeCell ref="D45:F45"/>
    <mergeCell ref="A30:C42"/>
    <mergeCell ref="D40:F40"/>
    <mergeCell ref="D61:F61"/>
    <mergeCell ref="D62:F62"/>
    <mergeCell ref="D63:F63"/>
    <mergeCell ref="A49:C63"/>
    <mergeCell ref="D56:F56"/>
    <mergeCell ref="D57:F57"/>
    <mergeCell ref="D58:F58"/>
    <mergeCell ref="D59:F59"/>
    <mergeCell ref="D60:F60"/>
    <mergeCell ref="D51:F51"/>
    <mergeCell ref="D52:F52"/>
    <mergeCell ref="D53:F53"/>
    <mergeCell ref="D54:F54"/>
    <mergeCell ref="D55:F55"/>
    <mergeCell ref="A10:C11"/>
    <mergeCell ref="D11:F11"/>
    <mergeCell ref="A140:A142"/>
    <mergeCell ref="B140:B142"/>
    <mergeCell ref="A20:C27"/>
    <mergeCell ref="A28:C29"/>
    <mergeCell ref="A4:F4"/>
    <mergeCell ref="A8:F8"/>
    <mergeCell ref="D16:F16"/>
    <mergeCell ref="D17:F17"/>
    <mergeCell ref="D18:F18"/>
    <mergeCell ref="D19:F19"/>
    <mergeCell ref="A138:B138"/>
    <mergeCell ref="C138:D138"/>
    <mergeCell ref="A137:D137"/>
    <mergeCell ref="E137:E139"/>
    <mergeCell ref="F137:F139"/>
    <mergeCell ref="D46:F46"/>
    <mergeCell ref="D47:F47"/>
    <mergeCell ref="D48:F48"/>
    <mergeCell ref="D49:F49"/>
    <mergeCell ref="D50:F50"/>
    <mergeCell ref="A43:C48"/>
    <mergeCell ref="D41:F41"/>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9DEDB-249F-492B-B6AF-8C39DED0113F}">
  <sheetPr codeName="Sheet9">
    <tabColor rgb="FF85CBEB"/>
  </sheetPr>
  <dimension ref="A1:C17"/>
  <sheetViews>
    <sheetView showGridLines="0" zoomScaleNormal="100" workbookViewId="0">
      <pane ySplit="3" topLeftCell="A4" activePane="bottomLeft" state="frozen"/>
      <selection pane="bottomLeft" sqref="A1:C1"/>
    </sheetView>
  </sheetViews>
  <sheetFormatPr defaultColWidth="9" defaultRowHeight="15.75" x14ac:dyDescent="0.25"/>
  <cols>
    <col min="1" max="1" width="16.5703125" style="7" bestFit="1" customWidth="1"/>
    <col min="2" max="2" width="96.5703125" style="7" customWidth="1"/>
    <col min="3" max="3" width="71.42578125" style="7" customWidth="1"/>
    <col min="4" max="16384" width="9" style="7"/>
  </cols>
  <sheetData>
    <row r="1" spans="1:3" ht="27" customHeight="1" x14ac:dyDescent="0.25">
      <c r="A1" s="1004" t="s">
        <v>4046</v>
      </c>
      <c r="B1" s="985"/>
      <c r="C1" s="986"/>
    </row>
    <row r="2" spans="1:3" ht="22.35" customHeight="1" x14ac:dyDescent="0.25">
      <c r="A2" s="1005" t="s">
        <v>4047</v>
      </c>
      <c r="B2" s="1006"/>
      <c r="C2" s="1007"/>
    </row>
    <row r="3" spans="1:3" ht="24" customHeight="1" thickBot="1" x14ac:dyDescent="0.3">
      <c r="A3" s="362" t="s">
        <v>4048</v>
      </c>
      <c r="B3" s="362" t="s">
        <v>4049</v>
      </c>
      <c r="C3" s="363" t="s">
        <v>4050</v>
      </c>
    </row>
    <row r="4" spans="1:3" ht="24" customHeight="1" x14ac:dyDescent="0.25">
      <c r="A4" s="513" t="s">
        <v>4051</v>
      </c>
      <c r="B4" s="514" t="s">
        <v>4052</v>
      </c>
      <c r="C4" s="515" t="s">
        <v>4053</v>
      </c>
    </row>
    <row r="5" spans="1:3" ht="24" customHeight="1" x14ac:dyDescent="0.25">
      <c r="A5" s="513" t="s">
        <v>4054</v>
      </c>
      <c r="B5" s="514" t="s">
        <v>4055</v>
      </c>
      <c r="C5" s="515" t="s">
        <v>4056</v>
      </c>
    </row>
    <row r="6" spans="1:3" ht="24" customHeight="1" x14ac:dyDescent="0.25">
      <c r="A6" s="513" t="s">
        <v>4057</v>
      </c>
      <c r="B6" s="514" t="s">
        <v>4058</v>
      </c>
      <c r="C6" s="516" t="s">
        <v>4059</v>
      </c>
    </row>
    <row r="7" spans="1:3" ht="24" customHeight="1" x14ac:dyDescent="0.25">
      <c r="A7" s="517" t="s">
        <v>4060</v>
      </c>
      <c r="B7" s="518" t="s">
        <v>4061</v>
      </c>
      <c r="C7" s="519" t="s">
        <v>4062</v>
      </c>
    </row>
    <row r="8" spans="1:3" ht="24" customHeight="1" x14ac:dyDescent="0.25">
      <c r="A8" s="517" t="s">
        <v>4063</v>
      </c>
      <c r="B8" s="518" t="s">
        <v>4064</v>
      </c>
      <c r="C8" s="515" t="s">
        <v>4065</v>
      </c>
    </row>
    <row r="9" spans="1:3" ht="24" customHeight="1" x14ac:dyDescent="0.25">
      <c r="A9" s="517" t="s">
        <v>4066</v>
      </c>
      <c r="B9" s="518" t="s">
        <v>4067</v>
      </c>
      <c r="C9" s="515" t="s">
        <v>4068</v>
      </c>
    </row>
    <row r="10" spans="1:3" ht="24" customHeight="1" x14ac:dyDescent="0.25">
      <c r="A10" s="517" t="s">
        <v>4069</v>
      </c>
      <c r="B10" s="518" t="s">
        <v>4070</v>
      </c>
      <c r="C10" s="515" t="s">
        <v>4071</v>
      </c>
    </row>
    <row r="11" spans="1:3" ht="24" customHeight="1" x14ac:dyDescent="0.25">
      <c r="A11" s="517" t="s">
        <v>4072</v>
      </c>
      <c r="B11" s="518" t="s">
        <v>4073</v>
      </c>
      <c r="C11" s="515" t="s">
        <v>4074</v>
      </c>
    </row>
    <row r="12" spans="1:3" ht="24" customHeight="1" x14ac:dyDescent="0.25">
      <c r="A12" s="517" t="s">
        <v>4075</v>
      </c>
      <c r="B12" s="518" t="s">
        <v>4076</v>
      </c>
      <c r="C12" s="515" t="s">
        <v>4077</v>
      </c>
    </row>
    <row r="13" spans="1:3" ht="24" customHeight="1" x14ac:dyDescent="0.25">
      <c r="A13" s="517" t="s">
        <v>4078</v>
      </c>
      <c r="B13" s="518" t="s">
        <v>4079</v>
      </c>
      <c r="C13" s="515" t="s">
        <v>4080</v>
      </c>
    </row>
    <row r="14" spans="1:3" ht="24" customHeight="1" x14ac:dyDescent="0.25">
      <c r="A14" s="517" t="s">
        <v>4081</v>
      </c>
      <c r="B14" s="518" t="s">
        <v>4082</v>
      </c>
      <c r="C14" s="520" t="s">
        <v>4083</v>
      </c>
    </row>
    <row r="15" spans="1:3" ht="24" customHeight="1" x14ac:dyDescent="0.25">
      <c r="A15" s="517" t="s">
        <v>4084</v>
      </c>
      <c r="B15" s="518" t="s">
        <v>4085</v>
      </c>
      <c r="C15" s="515" t="s">
        <v>4086</v>
      </c>
    </row>
    <row r="16" spans="1:3" ht="32.25" thickBot="1" x14ac:dyDescent="0.3">
      <c r="A16" s="521" t="s">
        <v>4087</v>
      </c>
      <c r="B16" s="522" t="s">
        <v>4088</v>
      </c>
      <c r="C16" s="523" t="s">
        <v>4089</v>
      </c>
    </row>
    <row r="17" spans="2:2" ht="24" customHeight="1" x14ac:dyDescent="0.25">
      <c r="B17" s="22" t="s">
        <v>4090</v>
      </c>
    </row>
  </sheetData>
  <mergeCells count="2">
    <mergeCell ref="A1:C1"/>
    <mergeCell ref="A2:C2"/>
  </mergeCells>
  <phoneticPr fontId="21" type="noConversion"/>
  <hyperlinks>
    <hyperlink ref="C7" r:id="rId1" xr:uid="{C0F0C880-8711-41D1-832E-1732C1BB34BD}"/>
    <hyperlink ref="C4" r:id="rId2" xr:uid="{DCDD5AC3-02CD-449C-B08A-80E8BB32E123}"/>
    <hyperlink ref="C5" r:id="rId3" xr:uid="{EEA018EF-FA21-4950-B0E1-79682AAB1AA1}"/>
    <hyperlink ref="C8" r:id="rId4" xr:uid="{4BB15C0A-BB61-40FE-9633-78FF871ABEBB}"/>
    <hyperlink ref="C9" r:id="rId5" xr:uid="{82556AAE-4E5D-4631-B424-84BFDB454B90}"/>
    <hyperlink ref="C10" r:id="rId6" xr:uid="{21C93559-3112-46D7-A9C6-7E7DD089A17F}"/>
    <hyperlink ref="C11" r:id="rId7" xr:uid="{222D8CDF-4DB3-48D6-ACA0-C842450BF197}"/>
    <hyperlink ref="C12" r:id="rId8" xr:uid="{B12CA377-455C-459D-8824-33FFFF2A4C42}"/>
    <hyperlink ref="C13" r:id="rId9" location="t=XMLExtract%2FXMLExtract.htm&amp;rhsearch=search%20packages" xr:uid="{6923C012-5494-4387-AB2F-65157EC42A3D}"/>
    <hyperlink ref="C14" r:id="rId10" xr:uid="{1DD361B7-66D8-400A-8038-AB996991C856}"/>
    <hyperlink ref="C15" r:id="rId11" xr:uid="{10A24FCD-A7FD-4A29-BFFF-C024AE8030E1}"/>
    <hyperlink ref="C16" r:id="rId12" xr:uid="{5F4D10C6-D19F-4AE4-87AE-B43C7F7278B3}"/>
  </hyperlinks>
  <pageMargins left="0.7" right="0.7" top="0.75" bottom="0.75" header="0.3" footer="0.3"/>
  <tableParts count="1">
    <tablePart r:id="rId1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E7AA7-B568-4B6A-B428-66FE0441143E}">
  <sheetPr>
    <tabColor theme="0" tint="-0.249977111117893"/>
  </sheetPr>
  <dimension ref="A1:F119"/>
  <sheetViews>
    <sheetView showGridLines="0" tabSelected="1" zoomScaleNormal="100" workbookViewId="0">
      <pane ySplit="2" topLeftCell="A111" activePane="bottomLeft" state="frozen"/>
      <selection pane="bottomLeft" activeCell="B111" sqref="B111:B119"/>
    </sheetView>
  </sheetViews>
  <sheetFormatPr defaultColWidth="8.5703125" defaultRowHeight="15" x14ac:dyDescent="0.25"/>
  <cols>
    <col min="1" max="1" width="27.5703125" style="298" customWidth="1"/>
    <col min="2" max="2" width="27.5703125" style="301" customWidth="1"/>
    <col min="3" max="3" width="25.42578125" style="301" customWidth="1"/>
    <col min="4" max="4" width="77.28515625" style="306" customWidth="1"/>
    <col min="5" max="5" width="61.140625" style="307" customWidth="1"/>
    <col min="6" max="6" width="27.5703125" style="299" customWidth="1"/>
    <col min="7" max="10" width="27.5703125" style="298" customWidth="1"/>
    <col min="11" max="16384" width="8.5703125" style="298"/>
  </cols>
  <sheetData>
    <row r="1" spans="1:5" ht="21" x14ac:dyDescent="0.25">
      <c r="A1" s="647" t="s">
        <v>17</v>
      </c>
      <c r="B1" s="647"/>
      <c r="C1" s="647"/>
      <c r="D1" s="647"/>
      <c r="E1" s="647"/>
    </row>
    <row r="2" spans="1:5" s="29" customFormat="1" ht="15.75" x14ac:dyDescent="0.25">
      <c r="A2" s="322" t="s">
        <v>77</v>
      </c>
      <c r="B2" s="322" t="s">
        <v>47</v>
      </c>
      <c r="C2" s="322" t="s">
        <v>78</v>
      </c>
      <c r="D2" s="323" t="s">
        <v>79</v>
      </c>
      <c r="E2" s="323" t="s">
        <v>80</v>
      </c>
    </row>
    <row r="3" spans="1:5" ht="30" x14ac:dyDescent="0.25">
      <c r="A3" s="395" t="s">
        <v>81</v>
      </c>
      <c r="B3" s="396">
        <v>45449</v>
      </c>
      <c r="C3" s="397" t="s">
        <v>82</v>
      </c>
      <c r="D3" s="398" t="s">
        <v>83</v>
      </c>
      <c r="E3" s="421" t="s">
        <v>84</v>
      </c>
    </row>
    <row r="4" spans="1:5" x14ac:dyDescent="0.25">
      <c r="A4" s="654" t="s">
        <v>1</v>
      </c>
      <c r="B4" s="655"/>
      <c r="C4" s="655"/>
      <c r="D4" s="655"/>
      <c r="E4" s="656"/>
    </row>
    <row r="5" spans="1:5" ht="195" x14ac:dyDescent="0.25">
      <c r="A5" s="395" t="s">
        <v>85</v>
      </c>
      <c r="B5" s="396">
        <v>45852</v>
      </c>
      <c r="C5" s="397" t="s">
        <v>82</v>
      </c>
      <c r="D5" s="525" t="s">
        <v>86</v>
      </c>
      <c r="E5" s="399" t="s">
        <v>87</v>
      </c>
    </row>
    <row r="6" spans="1:5" x14ac:dyDescent="0.25">
      <c r="A6" s="654" t="s">
        <v>1</v>
      </c>
      <c r="B6" s="655"/>
      <c r="C6" s="655"/>
      <c r="D6" s="655"/>
      <c r="E6" s="656"/>
    </row>
    <row r="7" spans="1:5" ht="30" x14ac:dyDescent="0.25">
      <c r="A7" s="648" t="s">
        <v>88</v>
      </c>
      <c r="B7" s="650">
        <v>45896</v>
      </c>
      <c r="C7" s="397" t="s">
        <v>17</v>
      </c>
      <c r="D7" s="398" t="s">
        <v>89</v>
      </c>
      <c r="E7" s="415" t="s">
        <v>90</v>
      </c>
    </row>
    <row r="8" spans="1:5" ht="60" x14ac:dyDescent="0.25">
      <c r="A8" s="649"/>
      <c r="B8" s="651"/>
      <c r="C8" s="397" t="s">
        <v>27</v>
      </c>
      <c r="D8" s="398" t="s">
        <v>91</v>
      </c>
      <c r="E8" s="415" t="s">
        <v>92</v>
      </c>
    </row>
    <row r="9" spans="1:5" ht="30" x14ac:dyDescent="0.25">
      <c r="A9" s="649"/>
      <c r="B9" s="651"/>
      <c r="C9" s="397" t="s">
        <v>25</v>
      </c>
      <c r="D9" s="400" t="s">
        <v>93</v>
      </c>
      <c r="E9" s="415" t="s">
        <v>94</v>
      </c>
    </row>
    <row r="10" spans="1:5" ht="30" x14ac:dyDescent="0.25">
      <c r="A10" s="649"/>
      <c r="B10" s="651"/>
      <c r="C10" s="397" t="s">
        <v>27</v>
      </c>
      <c r="D10" s="398" t="s">
        <v>95</v>
      </c>
      <c r="E10" s="415" t="s">
        <v>96</v>
      </c>
    </row>
    <row r="11" spans="1:5" ht="30" x14ac:dyDescent="0.25">
      <c r="A11" s="649"/>
      <c r="B11" s="651"/>
      <c r="C11" s="397" t="s">
        <v>27</v>
      </c>
      <c r="D11" s="398" t="s">
        <v>97</v>
      </c>
      <c r="E11" s="415" t="s">
        <v>98</v>
      </c>
    </row>
    <row r="12" spans="1:5" ht="30" x14ac:dyDescent="0.25">
      <c r="A12" s="649"/>
      <c r="B12" s="651"/>
      <c r="C12" s="397" t="s">
        <v>27</v>
      </c>
      <c r="D12" s="398" t="s">
        <v>99</v>
      </c>
      <c r="E12" s="415" t="s">
        <v>100</v>
      </c>
    </row>
    <row r="13" spans="1:5" ht="195" x14ac:dyDescent="0.25">
      <c r="A13" s="649"/>
      <c r="B13" s="651"/>
      <c r="C13" s="397" t="s">
        <v>37</v>
      </c>
      <c r="D13" s="525" t="s">
        <v>101</v>
      </c>
      <c r="E13" s="415" t="s">
        <v>102</v>
      </c>
    </row>
    <row r="14" spans="1:5" x14ac:dyDescent="0.25">
      <c r="A14" s="649"/>
      <c r="B14" s="651"/>
      <c r="C14" s="397" t="s">
        <v>37</v>
      </c>
      <c r="D14" s="398" t="s">
        <v>103</v>
      </c>
      <c r="E14" s="415" t="s">
        <v>104</v>
      </c>
    </row>
    <row r="15" spans="1:5" x14ac:dyDescent="0.25">
      <c r="A15" s="649"/>
      <c r="B15" s="651"/>
      <c r="C15" s="397" t="s">
        <v>37</v>
      </c>
      <c r="D15" s="398" t="s">
        <v>105</v>
      </c>
      <c r="E15" s="415" t="s">
        <v>102</v>
      </c>
    </row>
    <row r="16" spans="1:5" ht="45" x14ac:dyDescent="0.25">
      <c r="A16" s="649"/>
      <c r="B16" s="651"/>
      <c r="C16" s="397" t="s">
        <v>106</v>
      </c>
      <c r="D16" s="398" t="s">
        <v>107</v>
      </c>
      <c r="E16" s="415" t="s">
        <v>102</v>
      </c>
    </row>
    <row r="17" spans="1:5" ht="30" x14ac:dyDescent="0.25">
      <c r="A17" s="649"/>
      <c r="B17" s="651"/>
      <c r="C17" s="397" t="s">
        <v>106</v>
      </c>
      <c r="D17" s="398" t="s">
        <v>108</v>
      </c>
      <c r="E17" s="415" t="s">
        <v>102</v>
      </c>
    </row>
    <row r="18" spans="1:5" ht="45" x14ac:dyDescent="0.25">
      <c r="A18" s="649"/>
      <c r="B18" s="651"/>
      <c r="C18" s="407" t="s">
        <v>106</v>
      </c>
      <c r="D18" s="408" t="s">
        <v>109</v>
      </c>
      <c r="E18" s="422" t="s">
        <v>110</v>
      </c>
    </row>
    <row r="19" spans="1:5" ht="15" customHeight="1" x14ac:dyDescent="0.25">
      <c r="A19" s="654" t="s">
        <v>1</v>
      </c>
      <c r="B19" s="655"/>
      <c r="C19" s="655"/>
      <c r="D19" s="655"/>
      <c r="E19" s="656"/>
    </row>
    <row r="20" spans="1:5" ht="21" customHeight="1" x14ac:dyDescent="0.25">
      <c r="A20" s="657" t="s">
        <v>4114</v>
      </c>
      <c r="B20" s="1206" t="s">
        <v>4711</v>
      </c>
      <c r="C20" s="401" t="s">
        <v>15</v>
      </c>
      <c r="D20" s="401" t="s">
        <v>111</v>
      </c>
      <c r="E20" s="401" t="s">
        <v>112</v>
      </c>
    </row>
    <row r="21" spans="1:5" ht="30" x14ac:dyDescent="0.25">
      <c r="A21" s="658"/>
      <c r="B21" s="1207"/>
      <c r="C21" s="401" t="s">
        <v>17</v>
      </c>
      <c r="D21" s="394" t="s">
        <v>113</v>
      </c>
      <c r="E21" s="394" t="s">
        <v>114</v>
      </c>
    </row>
    <row r="22" spans="1:5" ht="45" x14ac:dyDescent="0.25">
      <c r="A22" s="658"/>
      <c r="B22" s="1207"/>
      <c r="C22" s="321" t="s">
        <v>115</v>
      </c>
      <c r="D22" s="321" t="s">
        <v>116</v>
      </c>
      <c r="E22" s="321" t="s">
        <v>117</v>
      </c>
    </row>
    <row r="23" spans="1:5" ht="60" x14ac:dyDescent="0.25">
      <c r="A23" s="658"/>
      <c r="B23" s="1207"/>
      <c r="C23" s="321" t="s">
        <v>115</v>
      </c>
      <c r="D23" s="321" t="s">
        <v>118</v>
      </c>
      <c r="E23" s="321" t="s">
        <v>119</v>
      </c>
    </row>
    <row r="24" spans="1:5" ht="120" x14ac:dyDescent="0.25">
      <c r="A24" s="658"/>
      <c r="B24" s="1207"/>
      <c r="C24" s="394" t="s">
        <v>106</v>
      </c>
      <c r="D24" s="394" t="s">
        <v>120</v>
      </c>
      <c r="E24" s="394" t="s">
        <v>121</v>
      </c>
    </row>
    <row r="25" spans="1:5" ht="135" x14ac:dyDescent="0.25">
      <c r="A25" s="658"/>
      <c r="B25" s="1207"/>
      <c r="C25" s="394" t="s">
        <v>106</v>
      </c>
      <c r="D25" s="394" t="s">
        <v>122</v>
      </c>
      <c r="E25" s="394" t="s">
        <v>123</v>
      </c>
    </row>
    <row r="26" spans="1:5" ht="45" x14ac:dyDescent="0.25">
      <c r="A26" s="658"/>
      <c r="B26" s="1207"/>
      <c r="C26" s="394" t="s">
        <v>106</v>
      </c>
      <c r="D26" s="394" t="s">
        <v>124</v>
      </c>
      <c r="E26" s="394" t="s">
        <v>125</v>
      </c>
    </row>
    <row r="27" spans="1:5" ht="60" x14ac:dyDescent="0.25">
      <c r="A27" s="658"/>
      <c r="B27" s="1207"/>
      <c r="C27" s="394" t="s">
        <v>106</v>
      </c>
      <c r="D27" s="394" t="s">
        <v>126</v>
      </c>
      <c r="E27" s="394" t="s">
        <v>127</v>
      </c>
    </row>
    <row r="28" spans="1:5" ht="120" x14ac:dyDescent="0.25">
      <c r="A28" s="658"/>
      <c r="B28" s="1207"/>
      <c r="C28" s="394" t="s">
        <v>106</v>
      </c>
      <c r="D28" s="394" t="s">
        <v>128</v>
      </c>
      <c r="E28" s="394" t="s">
        <v>129</v>
      </c>
    </row>
    <row r="29" spans="1:5" ht="90" x14ac:dyDescent="0.25">
      <c r="A29" s="658"/>
      <c r="B29" s="1207"/>
      <c r="C29" s="394" t="s">
        <v>106</v>
      </c>
      <c r="D29" s="394" t="s">
        <v>130</v>
      </c>
      <c r="E29" s="394" t="s">
        <v>131</v>
      </c>
    </row>
    <row r="30" spans="1:5" ht="105" x14ac:dyDescent="0.25">
      <c r="A30" s="658"/>
      <c r="B30" s="1207"/>
      <c r="C30" s="394" t="s">
        <v>106</v>
      </c>
      <c r="D30" s="394" t="s">
        <v>132</v>
      </c>
      <c r="E30" s="394" t="s">
        <v>133</v>
      </c>
    </row>
    <row r="31" spans="1:5" ht="60" x14ac:dyDescent="0.25">
      <c r="A31" s="658"/>
      <c r="B31" s="1207"/>
      <c r="C31" s="394" t="s">
        <v>106</v>
      </c>
      <c r="D31" s="394" t="s">
        <v>134</v>
      </c>
      <c r="E31" s="394" t="s">
        <v>135</v>
      </c>
    </row>
    <row r="32" spans="1:5" ht="75" x14ac:dyDescent="0.25">
      <c r="A32" s="658"/>
      <c r="B32" s="1207"/>
      <c r="C32" s="394" t="s">
        <v>106</v>
      </c>
      <c r="D32" s="394" t="s">
        <v>136</v>
      </c>
      <c r="E32" s="394" t="s">
        <v>137</v>
      </c>
    </row>
    <row r="33" spans="1:5" ht="45" x14ac:dyDescent="0.25">
      <c r="A33" s="658"/>
      <c r="B33" s="1207"/>
      <c r="C33" s="394" t="s">
        <v>106</v>
      </c>
      <c r="D33" s="394" t="s">
        <v>138</v>
      </c>
      <c r="E33" s="394" t="s">
        <v>139</v>
      </c>
    </row>
    <row r="34" spans="1:5" ht="90" x14ac:dyDescent="0.25">
      <c r="A34" s="658"/>
      <c r="B34" s="1207"/>
      <c r="C34" s="394" t="s">
        <v>106</v>
      </c>
      <c r="D34" s="394" t="s">
        <v>140</v>
      </c>
      <c r="E34" s="394" t="s">
        <v>141</v>
      </c>
    </row>
    <row r="35" spans="1:5" ht="135" x14ac:dyDescent="0.25">
      <c r="A35" s="658"/>
      <c r="B35" s="1207"/>
      <c r="C35" s="394" t="s">
        <v>106</v>
      </c>
      <c r="D35" s="394" t="s">
        <v>142</v>
      </c>
      <c r="E35" s="394" t="s">
        <v>143</v>
      </c>
    </row>
    <row r="36" spans="1:5" ht="75" x14ac:dyDescent="0.25">
      <c r="A36" s="658"/>
      <c r="B36" s="1207"/>
      <c r="C36" s="394" t="s">
        <v>106</v>
      </c>
      <c r="D36" s="394" t="s">
        <v>144</v>
      </c>
      <c r="E36" s="394" t="s">
        <v>145</v>
      </c>
    </row>
    <row r="37" spans="1:5" ht="90" x14ac:dyDescent="0.25">
      <c r="A37" s="658"/>
      <c r="B37" s="1207"/>
      <c r="C37" s="375" t="s">
        <v>23</v>
      </c>
      <c r="D37" s="410" t="s">
        <v>269</v>
      </c>
      <c r="E37" s="342" t="s">
        <v>270</v>
      </c>
    </row>
    <row r="38" spans="1:5" ht="150" x14ac:dyDescent="0.25">
      <c r="A38" s="658"/>
      <c r="B38" s="1207"/>
      <c r="C38" s="394" t="s">
        <v>23</v>
      </c>
      <c r="D38" s="394" t="s">
        <v>146</v>
      </c>
      <c r="E38" s="394" t="s">
        <v>147</v>
      </c>
    </row>
    <row r="39" spans="1:5" ht="30" x14ac:dyDescent="0.25">
      <c r="A39" s="658"/>
      <c r="B39" s="1207"/>
      <c r="C39" s="394" t="s">
        <v>23</v>
      </c>
      <c r="D39" s="402" t="s">
        <v>148</v>
      </c>
      <c r="E39" s="394" t="s">
        <v>149</v>
      </c>
    </row>
    <row r="40" spans="1:5" ht="60" x14ac:dyDescent="0.25">
      <c r="A40" s="658"/>
      <c r="B40" s="1207"/>
      <c r="C40" s="394" t="s">
        <v>23</v>
      </c>
      <c r="D40" s="402" t="s">
        <v>150</v>
      </c>
      <c r="E40" s="394" t="s">
        <v>151</v>
      </c>
    </row>
    <row r="41" spans="1:5" ht="45" x14ac:dyDescent="0.25">
      <c r="A41" s="658"/>
      <c r="B41" s="1207"/>
      <c r="C41" s="394" t="s">
        <v>23</v>
      </c>
      <c r="D41" s="394" t="s">
        <v>152</v>
      </c>
      <c r="E41" s="394" t="s">
        <v>153</v>
      </c>
    </row>
    <row r="42" spans="1:5" ht="409.5" x14ac:dyDescent="0.25">
      <c r="A42" s="658"/>
      <c r="B42" s="1207"/>
      <c r="C42" s="394" t="s">
        <v>23</v>
      </c>
      <c r="D42" s="404" t="s">
        <v>154</v>
      </c>
      <c r="E42" s="394" t="s">
        <v>155</v>
      </c>
    </row>
    <row r="43" spans="1:5" ht="409.5" x14ac:dyDescent="0.25">
      <c r="A43" s="658"/>
      <c r="B43" s="1207"/>
      <c r="C43" s="652" t="s">
        <v>23</v>
      </c>
      <c r="D43" s="403" t="s">
        <v>156</v>
      </c>
      <c r="E43" s="653" t="s">
        <v>157</v>
      </c>
    </row>
    <row r="44" spans="1:5" ht="45" x14ac:dyDescent="0.25">
      <c r="A44" s="658"/>
      <c r="B44" s="1207"/>
      <c r="C44" s="652"/>
      <c r="D44" s="403" t="s">
        <v>158</v>
      </c>
      <c r="E44" s="653"/>
    </row>
    <row r="45" spans="1:5" ht="165" x14ac:dyDescent="0.25">
      <c r="A45" s="658"/>
      <c r="B45" s="1207"/>
      <c r="C45" s="652"/>
      <c r="D45" s="403" t="s">
        <v>159</v>
      </c>
      <c r="E45" s="653"/>
    </row>
    <row r="46" spans="1:5" ht="165" x14ac:dyDescent="0.25">
      <c r="A46" s="658"/>
      <c r="B46" s="1207"/>
      <c r="C46" s="652"/>
      <c r="D46" s="403" t="s">
        <v>160</v>
      </c>
      <c r="E46" s="653"/>
    </row>
    <row r="47" spans="1:5" ht="30" x14ac:dyDescent="0.25">
      <c r="A47" s="658"/>
      <c r="B47" s="1207"/>
      <c r="C47" s="652"/>
      <c r="D47" s="403" t="s">
        <v>161</v>
      </c>
      <c r="E47" s="653"/>
    </row>
    <row r="48" spans="1:5" ht="45" x14ac:dyDescent="0.25">
      <c r="A48" s="658"/>
      <c r="B48" s="1207"/>
      <c r="C48" s="652"/>
      <c r="D48" s="403" t="s">
        <v>162</v>
      </c>
      <c r="E48" s="653"/>
    </row>
    <row r="49" spans="1:5" ht="30" x14ac:dyDescent="0.25">
      <c r="A49" s="658"/>
      <c r="B49" s="1207"/>
      <c r="C49" s="652"/>
      <c r="D49" s="403" t="s">
        <v>163</v>
      </c>
      <c r="E49" s="653"/>
    </row>
    <row r="50" spans="1:5" ht="60" x14ac:dyDescent="0.25">
      <c r="A50" s="658"/>
      <c r="B50" s="1207"/>
      <c r="C50" s="652"/>
      <c r="D50" s="403" t="s">
        <v>164</v>
      </c>
      <c r="E50" s="653"/>
    </row>
    <row r="51" spans="1:5" ht="120" x14ac:dyDescent="0.25">
      <c r="A51" s="658"/>
      <c r="B51" s="1207"/>
      <c r="C51" s="652"/>
      <c r="D51" s="403" t="s">
        <v>165</v>
      </c>
      <c r="E51" s="653"/>
    </row>
    <row r="52" spans="1:5" ht="32.25" customHeight="1" x14ac:dyDescent="0.25">
      <c r="A52" s="658"/>
      <c r="B52" s="1207"/>
      <c r="C52" s="379" t="s">
        <v>23</v>
      </c>
      <c r="D52" s="405" t="s">
        <v>4097</v>
      </c>
      <c r="E52" s="405" t="s">
        <v>4138</v>
      </c>
    </row>
    <row r="53" spans="1:5" ht="60" x14ac:dyDescent="0.25">
      <c r="A53" s="658"/>
      <c r="B53" s="1207"/>
      <c r="C53" s="394" t="s">
        <v>23</v>
      </c>
      <c r="D53" s="394" t="s">
        <v>166</v>
      </c>
      <c r="E53" s="394" t="s">
        <v>167</v>
      </c>
    </row>
    <row r="54" spans="1:5" ht="30" x14ac:dyDescent="0.25">
      <c r="A54" s="658"/>
      <c r="B54" s="1207"/>
      <c r="C54" s="394" t="s">
        <v>23</v>
      </c>
      <c r="D54" s="394" t="s">
        <v>168</v>
      </c>
      <c r="E54" s="394" t="s">
        <v>169</v>
      </c>
    </row>
    <row r="55" spans="1:5" ht="45" x14ac:dyDescent="0.25">
      <c r="A55" s="658"/>
      <c r="B55" s="1207"/>
      <c r="C55" s="394" t="s">
        <v>23</v>
      </c>
      <c r="D55" s="394" t="s">
        <v>170</v>
      </c>
      <c r="E55" s="394" t="s">
        <v>171</v>
      </c>
    </row>
    <row r="56" spans="1:5" ht="45" x14ac:dyDescent="0.25">
      <c r="A56" s="658"/>
      <c r="B56" s="1207"/>
      <c r="C56" s="394" t="s">
        <v>23</v>
      </c>
      <c r="D56" s="394" t="s">
        <v>172</v>
      </c>
      <c r="E56" s="394" t="s">
        <v>173</v>
      </c>
    </row>
    <row r="57" spans="1:5" ht="30" x14ac:dyDescent="0.25">
      <c r="A57" s="658"/>
      <c r="B57" s="1207"/>
      <c r="C57" s="394" t="s">
        <v>23</v>
      </c>
      <c r="D57" s="394" t="s">
        <v>4139</v>
      </c>
      <c r="E57" s="394" t="s">
        <v>174</v>
      </c>
    </row>
    <row r="58" spans="1:5" x14ac:dyDescent="0.25">
      <c r="A58" s="658"/>
      <c r="B58" s="1207"/>
      <c r="C58" s="394" t="s">
        <v>23</v>
      </c>
      <c r="D58" s="394" t="s">
        <v>175</v>
      </c>
      <c r="E58" s="394" t="s">
        <v>176</v>
      </c>
    </row>
    <row r="59" spans="1:5" ht="30" x14ac:dyDescent="0.25">
      <c r="A59" s="658"/>
      <c r="B59" s="1207"/>
      <c r="C59" s="394" t="s">
        <v>23</v>
      </c>
      <c r="D59" s="394" t="s">
        <v>177</v>
      </c>
      <c r="E59" s="394" t="s">
        <v>178</v>
      </c>
    </row>
    <row r="60" spans="1:5" ht="45" x14ac:dyDescent="0.25">
      <c r="A60" s="658"/>
      <c r="B60" s="1207"/>
      <c r="C60" s="394" t="s">
        <v>23</v>
      </c>
      <c r="D60" s="394" t="s">
        <v>179</v>
      </c>
      <c r="E60" s="528" t="s">
        <v>4112</v>
      </c>
    </row>
    <row r="61" spans="1:5" ht="45" x14ac:dyDescent="0.25">
      <c r="A61" s="658"/>
      <c r="B61" s="1207"/>
      <c r="C61" s="394" t="s">
        <v>23</v>
      </c>
      <c r="D61" s="394" t="s">
        <v>180</v>
      </c>
      <c r="E61" s="394" t="s">
        <v>181</v>
      </c>
    </row>
    <row r="62" spans="1:5" ht="45" x14ac:dyDescent="0.25">
      <c r="A62" s="658"/>
      <c r="B62" s="1207"/>
      <c r="C62" s="394" t="s">
        <v>23</v>
      </c>
      <c r="D62" s="394" t="s">
        <v>182</v>
      </c>
      <c r="E62" s="394" t="s">
        <v>183</v>
      </c>
    </row>
    <row r="63" spans="1:5" x14ac:dyDescent="0.25">
      <c r="A63" s="658"/>
      <c r="B63" s="1207"/>
      <c r="C63" s="394" t="s">
        <v>23</v>
      </c>
      <c r="D63" s="394" t="s">
        <v>184</v>
      </c>
      <c r="E63" s="394" t="s">
        <v>185</v>
      </c>
    </row>
    <row r="64" spans="1:5" ht="135" customHeight="1" x14ac:dyDescent="0.25">
      <c r="A64" s="658"/>
      <c r="B64" s="1207"/>
      <c r="C64" s="394" t="s">
        <v>23</v>
      </c>
      <c r="D64" s="394" t="s">
        <v>186</v>
      </c>
      <c r="E64" s="394" t="s">
        <v>187</v>
      </c>
    </row>
    <row r="65" spans="1:5" ht="60" x14ac:dyDescent="0.25">
      <c r="A65" s="658"/>
      <c r="B65" s="1207"/>
      <c r="C65" s="394" t="s">
        <v>23</v>
      </c>
      <c r="D65" s="394" t="s">
        <v>188</v>
      </c>
      <c r="E65" s="394" t="s">
        <v>189</v>
      </c>
    </row>
    <row r="66" spans="1:5" s="300" customFormat="1" ht="409.5" x14ac:dyDescent="0.25">
      <c r="A66" s="658"/>
      <c r="B66" s="1207"/>
      <c r="C66" s="394" t="s">
        <v>23</v>
      </c>
      <c r="D66" s="404" t="s">
        <v>190</v>
      </c>
      <c r="E66" s="394" t="s">
        <v>191</v>
      </c>
    </row>
    <row r="67" spans="1:5" x14ac:dyDescent="0.25">
      <c r="A67" s="658"/>
      <c r="B67" s="1207"/>
      <c r="C67" s="394" t="s">
        <v>23</v>
      </c>
      <c r="D67" s="394" t="s">
        <v>192</v>
      </c>
      <c r="E67" s="394" t="s">
        <v>193</v>
      </c>
    </row>
    <row r="68" spans="1:5" ht="135" x14ac:dyDescent="0.25">
      <c r="A68" s="658"/>
      <c r="B68" s="1207"/>
      <c r="C68" s="394" t="s">
        <v>23</v>
      </c>
      <c r="D68" s="394" t="s">
        <v>194</v>
      </c>
      <c r="E68" s="394" t="s">
        <v>195</v>
      </c>
    </row>
    <row r="69" spans="1:5" ht="60" x14ac:dyDescent="0.25">
      <c r="A69" s="658"/>
      <c r="B69" s="1207"/>
      <c r="C69" s="397" t="s">
        <v>271</v>
      </c>
      <c r="D69" s="398" t="s">
        <v>272</v>
      </c>
      <c r="E69" s="415" t="s">
        <v>273</v>
      </c>
    </row>
    <row r="70" spans="1:5" ht="30" x14ac:dyDescent="0.25">
      <c r="A70" s="658"/>
      <c r="B70" s="1207"/>
      <c r="C70" s="394" t="s">
        <v>23</v>
      </c>
      <c r="D70" s="394" t="s">
        <v>196</v>
      </c>
      <c r="E70" s="394" t="s">
        <v>135</v>
      </c>
    </row>
    <row r="71" spans="1:5" x14ac:dyDescent="0.25">
      <c r="A71" s="658"/>
      <c r="B71" s="1207"/>
      <c r="C71" s="321" t="s">
        <v>23</v>
      </c>
      <c r="D71" s="321" t="s">
        <v>197</v>
      </c>
      <c r="E71" s="321" t="s">
        <v>198</v>
      </c>
    </row>
    <row r="72" spans="1:5" ht="30" x14ac:dyDescent="0.25">
      <c r="A72" s="658"/>
      <c r="B72" s="1207"/>
      <c r="C72" s="321" t="s">
        <v>23</v>
      </c>
      <c r="D72" s="321" t="s">
        <v>199</v>
      </c>
      <c r="E72" s="321" t="s">
        <v>200</v>
      </c>
    </row>
    <row r="73" spans="1:5" ht="30" x14ac:dyDescent="0.25">
      <c r="A73" s="658"/>
      <c r="B73" s="1207"/>
      <c r="C73" s="321" t="s">
        <v>23</v>
      </c>
      <c r="D73" s="321" t="s">
        <v>201</v>
      </c>
      <c r="E73" s="321" t="s">
        <v>202</v>
      </c>
    </row>
    <row r="74" spans="1:5" ht="45" x14ac:dyDescent="0.25">
      <c r="A74" s="658"/>
      <c r="B74" s="1207"/>
      <c r="C74" s="321" t="s">
        <v>203</v>
      </c>
      <c r="D74" s="321" t="s">
        <v>204</v>
      </c>
      <c r="E74" s="321" t="s">
        <v>205</v>
      </c>
    </row>
    <row r="75" spans="1:5" x14ac:dyDescent="0.25">
      <c r="A75" s="658"/>
      <c r="B75" s="1207"/>
      <c r="C75" s="321" t="s">
        <v>203</v>
      </c>
      <c r="D75" s="321" t="s">
        <v>206</v>
      </c>
      <c r="E75" s="321" t="s">
        <v>145</v>
      </c>
    </row>
    <row r="76" spans="1:5" x14ac:dyDescent="0.25">
      <c r="A76" s="658"/>
      <c r="B76" s="1207"/>
      <c r="C76" s="321" t="s">
        <v>203</v>
      </c>
      <c r="D76" s="321" t="s">
        <v>207</v>
      </c>
      <c r="E76" s="321" t="s">
        <v>145</v>
      </c>
    </row>
    <row r="77" spans="1:5" ht="133.5" customHeight="1" x14ac:dyDescent="0.25">
      <c r="A77" s="658"/>
      <c r="B77" s="1207"/>
      <c r="C77" s="643" t="s">
        <v>208</v>
      </c>
      <c r="D77" s="644"/>
      <c r="E77" s="645"/>
    </row>
    <row r="78" spans="1:5" ht="75" x14ac:dyDescent="0.25">
      <c r="A78" s="658"/>
      <c r="B78" s="1207"/>
      <c r="C78" s="394" t="s">
        <v>27</v>
      </c>
      <c r="D78" s="394" t="s">
        <v>209</v>
      </c>
      <c r="E78" s="394" t="s">
        <v>210</v>
      </c>
    </row>
    <row r="79" spans="1:5" ht="30" x14ac:dyDescent="0.25">
      <c r="A79" s="658"/>
      <c r="B79" s="1207"/>
      <c r="C79" s="394" t="s">
        <v>27</v>
      </c>
      <c r="D79" s="394" t="s">
        <v>211</v>
      </c>
      <c r="E79" s="394" t="s">
        <v>212</v>
      </c>
    </row>
    <row r="80" spans="1:5" ht="60" x14ac:dyDescent="0.25">
      <c r="A80" s="658"/>
      <c r="B80" s="1207"/>
      <c r="C80" s="394" t="s">
        <v>27</v>
      </c>
      <c r="D80" s="394" t="s">
        <v>213</v>
      </c>
      <c r="E80" s="394" t="s">
        <v>214</v>
      </c>
    </row>
    <row r="81" spans="1:5" ht="30" x14ac:dyDescent="0.25">
      <c r="A81" s="658"/>
      <c r="B81" s="1207"/>
      <c r="C81" s="394" t="s">
        <v>27</v>
      </c>
      <c r="D81" s="394" t="s">
        <v>215</v>
      </c>
      <c r="E81" s="394" t="s">
        <v>216</v>
      </c>
    </row>
    <row r="82" spans="1:5" ht="45" x14ac:dyDescent="0.25">
      <c r="A82" s="658"/>
      <c r="B82" s="1207"/>
      <c r="C82" s="394" t="s">
        <v>27</v>
      </c>
      <c r="D82" s="394" t="s">
        <v>217</v>
      </c>
      <c r="E82" s="394" t="s">
        <v>218</v>
      </c>
    </row>
    <row r="83" spans="1:5" ht="30" x14ac:dyDescent="0.25">
      <c r="A83" s="658"/>
      <c r="B83" s="1207"/>
      <c r="C83" s="394" t="s">
        <v>27</v>
      </c>
      <c r="D83" s="394" t="s">
        <v>219</v>
      </c>
      <c r="E83" s="394" t="s">
        <v>220</v>
      </c>
    </row>
    <row r="84" spans="1:5" ht="45" x14ac:dyDescent="0.25">
      <c r="A84" s="658"/>
      <c r="B84" s="1207"/>
      <c r="C84" s="394" t="s">
        <v>27</v>
      </c>
      <c r="D84" s="394" t="s">
        <v>221</v>
      </c>
      <c r="E84" s="394" t="s">
        <v>222</v>
      </c>
    </row>
    <row r="85" spans="1:5" ht="60" x14ac:dyDescent="0.25">
      <c r="A85" s="658"/>
      <c r="B85" s="1207"/>
      <c r="C85" s="394" t="s">
        <v>27</v>
      </c>
      <c r="D85" s="394" t="s">
        <v>223</v>
      </c>
      <c r="E85" s="394" t="s">
        <v>224</v>
      </c>
    </row>
    <row r="86" spans="1:5" ht="30" x14ac:dyDescent="0.25">
      <c r="A86" s="658"/>
      <c r="B86" s="1207"/>
      <c r="C86" s="394" t="s">
        <v>27</v>
      </c>
      <c r="D86" s="394" t="s">
        <v>225</v>
      </c>
      <c r="E86" s="394" t="s">
        <v>226</v>
      </c>
    </row>
    <row r="87" spans="1:5" ht="45" x14ac:dyDescent="0.25">
      <c r="A87" s="658"/>
      <c r="B87" s="1207"/>
      <c r="C87" s="394" t="s">
        <v>27</v>
      </c>
      <c r="D87" s="394" t="s">
        <v>227</v>
      </c>
      <c r="E87" s="394" t="s">
        <v>228</v>
      </c>
    </row>
    <row r="88" spans="1:5" ht="60" x14ac:dyDescent="0.25">
      <c r="A88" s="658"/>
      <c r="B88" s="1207"/>
      <c r="C88" s="394" t="s">
        <v>27</v>
      </c>
      <c r="D88" s="394" t="s">
        <v>229</v>
      </c>
      <c r="E88" s="394" t="s">
        <v>230</v>
      </c>
    </row>
    <row r="89" spans="1:5" ht="45" x14ac:dyDescent="0.25">
      <c r="A89" s="658"/>
      <c r="B89" s="1207"/>
      <c r="C89" s="394" t="s">
        <v>27</v>
      </c>
      <c r="D89" s="394" t="s">
        <v>231</v>
      </c>
      <c r="E89" s="394" t="s">
        <v>232</v>
      </c>
    </row>
    <row r="90" spans="1:5" ht="105" x14ac:dyDescent="0.25">
      <c r="A90" s="658"/>
      <c r="B90" s="1207"/>
      <c r="C90" s="394" t="s">
        <v>27</v>
      </c>
      <c r="D90" s="394" t="s">
        <v>233</v>
      </c>
      <c r="E90" s="394" t="s">
        <v>234</v>
      </c>
    </row>
    <row r="91" spans="1:5" ht="30" x14ac:dyDescent="0.25">
      <c r="A91" s="658"/>
      <c r="B91" s="1207"/>
      <c r="C91" s="394" t="s">
        <v>27</v>
      </c>
      <c r="D91" s="394" t="s">
        <v>235</v>
      </c>
      <c r="E91" s="394" t="s">
        <v>236</v>
      </c>
    </row>
    <row r="92" spans="1:5" ht="45" x14ac:dyDescent="0.25">
      <c r="A92" s="658"/>
      <c r="B92" s="1207"/>
      <c r="C92" s="394" t="s">
        <v>27</v>
      </c>
      <c r="D92" s="394" t="s">
        <v>237</v>
      </c>
      <c r="E92" s="394" t="s">
        <v>238</v>
      </c>
    </row>
    <row r="93" spans="1:5" ht="75" x14ac:dyDescent="0.25">
      <c r="A93" s="658"/>
      <c r="B93" s="1207"/>
      <c r="C93" s="394" t="s">
        <v>27</v>
      </c>
      <c r="D93" s="394" t="s">
        <v>239</v>
      </c>
      <c r="E93" s="394" t="s">
        <v>240</v>
      </c>
    </row>
    <row r="94" spans="1:5" ht="30" x14ac:dyDescent="0.25">
      <c r="A94" s="658"/>
      <c r="B94" s="1207"/>
      <c r="C94" s="394" t="s">
        <v>27</v>
      </c>
      <c r="D94" s="394" t="s">
        <v>241</v>
      </c>
      <c r="E94" s="394" t="s">
        <v>242</v>
      </c>
    </row>
    <row r="95" spans="1:5" ht="30" x14ac:dyDescent="0.25">
      <c r="A95" s="658"/>
      <c r="B95" s="1207"/>
      <c r="C95" s="394" t="s">
        <v>27</v>
      </c>
      <c r="D95" s="394" t="s">
        <v>243</v>
      </c>
      <c r="E95" s="394" t="s">
        <v>244</v>
      </c>
    </row>
    <row r="96" spans="1:5" ht="30" x14ac:dyDescent="0.25">
      <c r="A96" s="658"/>
      <c r="B96" s="1207"/>
      <c r="C96" s="394" t="s">
        <v>27</v>
      </c>
      <c r="D96" s="394" t="s">
        <v>245</v>
      </c>
      <c r="E96" s="394" t="s">
        <v>246</v>
      </c>
    </row>
    <row r="97" spans="1:5" x14ac:dyDescent="0.25">
      <c r="A97" s="658"/>
      <c r="B97" s="1207"/>
      <c r="C97" s="394" t="s">
        <v>27</v>
      </c>
      <c r="D97" s="394" t="s">
        <v>247</v>
      </c>
      <c r="E97" s="394" t="s">
        <v>248</v>
      </c>
    </row>
    <row r="98" spans="1:5" ht="30" x14ac:dyDescent="0.25">
      <c r="A98" s="658"/>
      <c r="B98" s="1207"/>
      <c r="C98" s="394" t="s">
        <v>27</v>
      </c>
      <c r="D98" s="394" t="s">
        <v>249</v>
      </c>
      <c r="E98" s="394" t="s">
        <v>250</v>
      </c>
    </row>
    <row r="99" spans="1:5" ht="30" x14ac:dyDescent="0.25">
      <c r="A99" s="658"/>
      <c r="B99" s="1207"/>
      <c r="C99" s="394" t="s">
        <v>27</v>
      </c>
      <c r="D99" s="394" t="s">
        <v>251</v>
      </c>
      <c r="E99" s="394" t="s">
        <v>252</v>
      </c>
    </row>
    <row r="100" spans="1:5" ht="30" x14ac:dyDescent="0.25">
      <c r="A100" s="658"/>
      <c r="B100" s="1207"/>
      <c r="C100" s="394" t="s">
        <v>27</v>
      </c>
      <c r="D100" s="394" t="s">
        <v>253</v>
      </c>
      <c r="E100" s="394" t="s">
        <v>254</v>
      </c>
    </row>
    <row r="101" spans="1:5" ht="90" x14ac:dyDescent="0.25">
      <c r="A101" s="658"/>
      <c r="B101" s="1207"/>
      <c r="C101" s="394" t="s">
        <v>27</v>
      </c>
      <c r="D101" s="394" t="s">
        <v>255</v>
      </c>
      <c r="E101" s="394" t="s">
        <v>256</v>
      </c>
    </row>
    <row r="102" spans="1:5" ht="60" x14ac:dyDescent="0.25">
      <c r="A102" s="658"/>
      <c r="B102" s="1207"/>
      <c r="C102" s="321" t="s">
        <v>27</v>
      </c>
      <c r="D102" s="321" t="s">
        <v>257</v>
      </c>
      <c r="E102" s="321" t="s">
        <v>4140</v>
      </c>
    </row>
    <row r="103" spans="1:5" x14ac:dyDescent="0.25">
      <c r="A103" s="658"/>
      <c r="B103" s="1207"/>
      <c r="C103" s="394" t="s">
        <v>27</v>
      </c>
      <c r="D103" s="394" t="s">
        <v>258</v>
      </c>
      <c r="E103" s="394" t="s">
        <v>259</v>
      </c>
    </row>
    <row r="104" spans="1:5" ht="57" customHeight="1" x14ac:dyDescent="0.25">
      <c r="A104" s="658"/>
      <c r="B104" s="1207"/>
      <c r="C104" s="406" t="s">
        <v>27</v>
      </c>
      <c r="D104" s="398" t="s">
        <v>274</v>
      </c>
      <c r="E104" s="415" t="s">
        <v>4103</v>
      </c>
    </row>
    <row r="105" spans="1:5" ht="75" x14ac:dyDescent="0.25">
      <c r="A105" s="658"/>
      <c r="B105" s="1207"/>
      <c r="C105" s="394" t="s">
        <v>27</v>
      </c>
      <c r="D105" s="394" t="s">
        <v>260</v>
      </c>
      <c r="E105" s="394" t="s">
        <v>261</v>
      </c>
    </row>
    <row r="106" spans="1:5" ht="135" x14ac:dyDescent="0.25">
      <c r="A106" s="658"/>
      <c r="B106" s="1207"/>
      <c r="C106" s="394" t="s">
        <v>27</v>
      </c>
      <c r="D106" s="394" t="s">
        <v>262</v>
      </c>
      <c r="E106" s="394" t="s">
        <v>4133</v>
      </c>
    </row>
    <row r="107" spans="1:5" ht="75" x14ac:dyDescent="0.25">
      <c r="A107" s="658"/>
      <c r="B107" s="1207"/>
      <c r="C107" s="321" t="s">
        <v>33</v>
      </c>
      <c r="D107" s="321" t="s">
        <v>263</v>
      </c>
      <c r="E107" s="321" t="s">
        <v>264</v>
      </c>
    </row>
    <row r="108" spans="1:5" ht="45" x14ac:dyDescent="0.25">
      <c r="A108" s="658"/>
      <c r="B108" s="1207"/>
      <c r="C108" s="321" t="s">
        <v>35</v>
      </c>
      <c r="D108" s="321" t="s">
        <v>265</v>
      </c>
      <c r="E108" s="321" t="s">
        <v>266</v>
      </c>
    </row>
    <row r="109" spans="1:5" ht="120" customHeight="1" x14ac:dyDescent="0.25">
      <c r="A109" s="658"/>
      <c r="B109" s="1207"/>
      <c r="C109" s="321" t="s">
        <v>23</v>
      </c>
      <c r="D109" s="321" t="s">
        <v>267</v>
      </c>
      <c r="E109" s="321"/>
    </row>
    <row r="110" spans="1:5" s="300" customFormat="1" x14ac:dyDescent="0.25">
      <c r="A110" s="640" t="s">
        <v>1</v>
      </c>
      <c r="B110" s="641"/>
      <c r="C110" s="641"/>
      <c r="D110" s="641"/>
      <c r="E110" s="642"/>
    </row>
    <row r="111" spans="1:5" ht="30" x14ac:dyDescent="0.25">
      <c r="A111" s="646" t="s">
        <v>4712</v>
      </c>
      <c r="B111" s="1205" t="s">
        <v>4711</v>
      </c>
      <c r="C111" s="397" t="s">
        <v>29</v>
      </c>
      <c r="D111" s="398" t="s">
        <v>275</v>
      </c>
      <c r="E111" s="525" t="s">
        <v>4137</v>
      </c>
    </row>
    <row r="112" spans="1:5" ht="375" x14ac:dyDescent="0.25">
      <c r="A112" s="646"/>
      <c r="B112" s="646"/>
      <c r="C112" s="397" t="s">
        <v>23</v>
      </c>
      <c r="D112" s="525" t="s">
        <v>4134</v>
      </c>
      <c r="E112" s="415" t="s">
        <v>276</v>
      </c>
    </row>
    <row r="113" spans="1:5" ht="409.5" x14ac:dyDescent="0.25">
      <c r="A113" s="646"/>
      <c r="B113" s="646"/>
      <c r="C113" s="397" t="s">
        <v>23</v>
      </c>
      <c r="D113" s="525" t="s">
        <v>4135</v>
      </c>
      <c r="E113" s="415" t="s">
        <v>277</v>
      </c>
    </row>
    <row r="114" spans="1:5" ht="409.5" x14ac:dyDescent="0.25">
      <c r="A114" s="646"/>
      <c r="B114" s="646"/>
      <c r="C114" s="397" t="s">
        <v>23</v>
      </c>
      <c r="D114" s="405" t="s">
        <v>278</v>
      </c>
      <c r="E114" s="342" t="s">
        <v>4093</v>
      </c>
    </row>
    <row r="115" spans="1:5" ht="45" x14ac:dyDescent="0.25">
      <c r="A115" s="646"/>
      <c r="B115" s="646"/>
      <c r="C115" s="379" t="s">
        <v>115</v>
      </c>
      <c r="D115" s="525" t="s">
        <v>279</v>
      </c>
      <c r="E115" s="525" t="s">
        <v>4136</v>
      </c>
    </row>
    <row r="116" spans="1:5" ht="90" x14ac:dyDescent="0.25">
      <c r="A116" s="646"/>
      <c r="B116" s="646"/>
      <c r="C116" s="528" t="s">
        <v>115</v>
      </c>
      <c r="D116" s="525" t="s">
        <v>4120</v>
      </c>
      <c r="E116" s="525" t="s">
        <v>4132</v>
      </c>
    </row>
    <row r="117" spans="1:5" ht="75" x14ac:dyDescent="0.25">
      <c r="A117" s="646"/>
      <c r="B117" s="646"/>
      <c r="C117" s="411" t="s">
        <v>25</v>
      </c>
      <c r="D117" s="409" t="s">
        <v>280</v>
      </c>
      <c r="E117" s="405" t="s">
        <v>4094</v>
      </c>
    </row>
    <row r="118" spans="1:5" ht="45" x14ac:dyDescent="0.25">
      <c r="A118" s="646"/>
      <c r="B118" s="646"/>
      <c r="C118" s="375" t="s">
        <v>15</v>
      </c>
      <c r="D118" s="415" t="s">
        <v>281</v>
      </c>
      <c r="E118" s="415" t="s">
        <v>282</v>
      </c>
    </row>
    <row r="119" spans="1:5" ht="30" x14ac:dyDescent="0.25">
      <c r="A119" s="646"/>
      <c r="B119" s="646"/>
      <c r="C119" s="397" t="s">
        <v>21</v>
      </c>
      <c r="D119" s="398" t="s">
        <v>283</v>
      </c>
      <c r="E119" s="415" t="s">
        <v>284</v>
      </c>
    </row>
  </sheetData>
  <autoFilter ref="A2:E119" xr:uid="{35BE7AA7-B568-4B6A-B428-66FE0441143E}"/>
  <mergeCells count="14">
    <mergeCell ref="A110:E110"/>
    <mergeCell ref="C77:E77"/>
    <mergeCell ref="A111:A119"/>
    <mergeCell ref="B111:B119"/>
    <mergeCell ref="A1:E1"/>
    <mergeCell ref="A7:A18"/>
    <mergeCell ref="B7:B18"/>
    <mergeCell ref="C43:C51"/>
    <mergeCell ref="E43:E51"/>
    <mergeCell ref="A4:E4"/>
    <mergeCell ref="A20:A109"/>
    <mergeCell ref="B20:B109"/>
    <mergeCell ref="A6:E6"/>
    <mergeCell ref="A19:E19"/>
  </mergeCells>
  <phoneticPr fontId="21" type="noConversion"/>
  <conditionalFormatting sqref="E116">
    <cfRule type="duplicateValues" dxfId="0" priority="1"/>
  </conditionalFormatting>
  <dataValidations count="1">
    <dataValidation allowBlank="1" showInputMessage="1" showErrorMessage="1" sqref="E116" xr:uid="{B806FFB4-5938-4A85-B5F6-3AE951B33454}"/>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BFF09-9D52-4233-9954-1E7F8A564211}">
  <sheetPr codeName="Sheet4">
    <tabColor rgb="FF85CBEB"/>
  </sheetPr>
  <dimension ref="A1:C63"/>
  <sheetViews>
    <sheetView showGridLines="0" zoomScaleNormal="100" workbookViewId="0">
      <selection activeCell="A31" sqref="A31:C32"/>
    </sheetView>
  </sheetViews>
  <sheetFormatPr defaultColWidth="8.5703125" defaultRowHeight="15" x14ac:dyDescent="0.25"/>
  <cols>
    <col min="1" max="1" width="12.42578125" style="228" customWidth="1"/>
    <col min="2" max="2" width="25.5703125" style="228" customWidth="1"/>
    <col min="3" max="3" width="101.42578125" style="228" customWidth="1"/>
    <col min="4" max="16384" width="8.5703125" style="228"/>
  </cols>
  <sheetData>
    <row r="1" spans="1:3" ht="27" customHeight="1" x14ac:dyDescent="0.25">
      <c r="A1" s="668" t="s">
        <v>285</v>
      </c>
      <c r="B1" s="668"/>
      <c r="C1" s="668"/>
    </row>
    <row r="2" spans="1:3" x14ac:dyDescent="0.25">
      <c r="A2" s="272"/>
      <c r="B2" s="272"/>
      <c r="C2" s="272"/>
    </row>
    <row r="3" spans="1:3" ht="15.75" x14ac:dyDescent="0.25">
      <c r="A3" s="664" t="s">
        <v>286</v>
      </c>
      <c r="B3" s="665"/>
      <c r="C3" s="665"/>
    </row>
    <row r="4" spans="1:3" ht="15.75" x14ac:dyDescent="0.25">
      <c r="A4" s="324" t="s">
        <v>287</v>
      </c>
      <c r="B4" s="324" t="s">
        <v>288</v>
      </c>
      <c r="C4" s="324" t="s">
        <v>289</v>
      </c>
    </row>
    <row r="5" spans="1:3" ht="20.25" customHeight="1" x14ac:dyDescent="0.25">
      <c r="A5" s="274" t="s">
        <v>290</v>
      </c>
      <c r="B5" s="275" t="s">
        <v>370</v>
      </c>
      <c r="C5" s="275" t="s">
        <v>291</v>
      </c>
    </row>
    <row r="6" spans="1:3" ht="20.25" customHeight="1" x14ac:dyDescent="0.25">
      <c r="A6" s="274" t="s">
        <v>292</v>
      </c>
      <c r="B6" s="275" t="s">
        <v>293</v>
      </c>
      <c r="C6" s="275" t="s">
        <v>294</v>
      </c>
    </row>
    <row r="7" spans="1:3" ht="20.25" customHeight="1" x14ac:dyDescent="0.25">
      <c r="A7" s="274" t="s">
        <v>295</v>
      </c>
      <c r="B7" s="275" t="s">
        <v>296</v>
      </c>
      <c r="C7" s="275" t="s">
        <v>297</v>
      </c>
    </row>
    <row r="8" spans="1:3" ht="120" x14ac:dyDescent="0.25">
      <c r="A8" s="274" t="s">
        <v>298</v>
      </c>
      <c r="B8" s="275" t="s">
        <v>299</v>
      </c>
      <c r="C8" s="276" t="s">
        <v>300</v>
      </c>
    </row>
    <row r="9" spans="1:3" ht="45" x14ac:dyDescent="0.25">
      <c r="A9" s="274" t="s">
        <v>301</v>
      </c>
      <c r="B9" s="275" t="s">
        <v>302</v>
      </c>
      <c r="C9" s="276" t="s">
        <v>303</v>
      </c>
    </row>
    <row r="10" spans="1:3" ht="135" x14ac:dyDescent="0.25">
      <c r="A10" s="274" t="s">
        <v>304</v>
      </c>
      <c r="B10" s="275" t="s">
        <v>305</v>
      </c>
      <c r="C10" s="276" t="s">
        <v>4141</v>
      </c>
    </row>
    <row r="11" spans="1:3" ht="30" x14ac:dyDescent="0.25">
      <c r="A11" s="274" t="s">
        <v>306</v>
      </c>
      <c r="B11" s="275" t="s">
        <v>307</v>
      </c>
      <c r="C11" s="276" t="s">
        <v>308</v>
      </c>
    </row>
    <row r="12" spans="1:3" ht="20.25" customHeight="1" x14ac:dyDescent="0.25">
      <c r="A12" s="274" t="s">
        <v>309</v>
      </c>
      <c r="B12" s="275" t="s">
        <v>310</v>
      </c>
      <c r="C12" s="276" t="s">
        <v>311</v>
      </c>
    </row>
    <row r="13" spans="1:3" ht="20.25" customHeight="1" x14ac:dyDescent="0.25">
      <c r="A13" s="274" t="s">
        <v>312</v>
      </c>
      <c r="B13" s="275" t="s">
        <v>313</v>
      </c>
      <c r="C13" s="276" t="s">
        <v>314</v>
      </c>
    </row>
    <row r="14" spans="1:3" ht="105" x14ac:dyDescent="0.25">
      <c r="A14" s="274" t="s">
        <v>315</v>
      </c>
      <c r="B14" s="275" t="s">
        <v>316</v>
      </c>
      <c r="C14" s="527" t="s">
        <v>4142</v>
      </c>
    </row>
    <row r="15" spans="1:3" ht="90" x14ac:dyDescent="0.25">
      <c r="A15" s="274" t="s">
        <v>317</v>
      </c>
      <c r="B15" s="275" t="s">
        <v>318</v>
      </c>
      <c r="C15" s="276" t="s">
        <v>4143</v>
      </c>
    </row>
    <row r="16" spans="1:3" ht="30" x14ac:dyDescent="0.25">
      <c r="A16" s="274" t="s">
        <v>319</v>
      </c>
      <c r="B16" s="526" t="s">
        <v>320</v>
      </c>
      <c r="C16" s="275" t="s">
        <v>321</v>
      </c>
    </row>
    <row r="17" spans="1:3" ht="30" x14ac:dyDescent="0.25">
      <c r="A17" s="274" t="s">
        <v>322</v>
      </c>
      <c r="B17" s="276" t="s">
        <v>323</v>
      </c>
      <c r="C17" s="276" t="s">
        <v>324</v>
      </c>
    </row>
    <row r="18" spans="1:3" ht="45" x14ac:dyDescent="0.25">
      <c r="A18" s="274" t="s">
        <v>325</v>
      </c>
      <c r="B18" s="526" t="s">
        <v>326</v>
      </c>
      <c r="C18" s="276" t="s">
        <v>327</v>
      </c>
    </row>
    <row r="19" spans="1:3" ht="49.5" customHeight="1" x14ac:dyDescent="0.25">
      <c r="A19" s="274" t="s">
        <v>328</v>
      </c>
      <c r="B19" s="526" t="s">
        <v>329</v>
      </c>
      <c r="C19" s="276" t="s">
        <v>330</v>
      </c>
    </row>
    <row r="20" spans="1:3" x14ac:dyDescent="0.25">
      <c r="A20" s="271"/>
      <c r="B20" s="277"/>
      <c r="C20" s="277"/>
    </row>
    <row r="21" spans="1:3" x14ac:dyDescent="0.25">
      <c r="A21" s="671" t="s">
        <v>331</v>
      </c>
      <c r="B21" s="671"/>
      <c r="C21" s="671"/>
    </row>
    <row r="22" spans="1:3" ht="35.25" customHeight="1" x14ac:dyDescent="0.25">
      <c r="A22" s="278">
        <v>1</v>
      </c>
      <c r="B22" s="672" t="s">
        <v>332</v>
      </c>
      <c r="C22" s="672"/>
    </row>
    <row r="23" spans="1:3" ht="110.25" customHeight="1" x14ac:dyDescent="0.25">
      <c r="A23" s="278">
        <v>2</v>
      </c>
      <c r="B23" s="673" t="s">
        <v>333</v>
      </c>
      <c r="C23" s="673"/>
    </row>
    <row r="24" spans="1:3" ht="110.25" customHeight="1" x14ac:dyDescent="0.25">
      <c r="A24" s="278">
        <v>3</v>
      </c>
      <c r="B24" s="673" t="s">
        <v>334</v>
      </c>
      <c r="C24" s="673"/>
    </row>
    <row r="25" spans="1:3" ht="48.75" customHeight="1" x14ac:dyDescent="0.25">
      <c r="A25" s="278">
        <v>4</v>
      </c>
      <c r="B25" s="673" t="s">
        <v>335</v>
      </c>
      <c r="C25" s="673"/>
    </row>
    <row r="26" spans="1:3" x14ac:dyDescent="0.25">
      <c r="A26" s="271"/>
      <c r="B26" s="271"/>
      <c r="C26" s="271"/>
    </row>
    <row r="27" spans="1:3" x14ac:dyDescent="0.25">
      <c r="A27" s="669" t="s">
        <v>336</v>
      </c>
      <c r="B27" s="669"/>
      <c r="C27" s="669"/>
    </row>
    <row r="28" spans="1:3" x14ac:dyDescent="0.25">
      <c r="A28" s="670" t="s">
        <v>337</v>
      </c>
      <c r="B28" s="670"/>
      <c r="C28" s="279" t="s">
        <v>296</v>
      </c>
    </row>
    <row r="29" spans="1:3" x14ac:dyDescent="0.25">
      <c r="A29" s="659" t="s">
        <v>338</v>
      </c>
      <c r="B29" s="660"/>
      <c r="C29" s="280" t="s">
        <v>339</v>
      </c>
    </row>
    <row r="30" spans="1:3" ht="30" x14ac:dyDescent="0.25">
      <c r="A30" s="659" t="s">
        <v>340</v>
      </c>
      <c r="B30" s="660"/>
      <c r="C30" s="281" t="s">
        <v>341</v>
      </c>
    </row>
    <row r="31" spans="1:3" ht="20.25" customHeight="1" x14ac:dyDescent="0.25">
      <c r="A31" s="661" t="s">
        <v>342</v>
      </c>
      <c r="B31" s="662"/>
      <c r="C31" s="527" t="s">
        <v>343</v>
      </c>
    </row>
    <row r="32" spans="1:3" ht="37.5" customHeight="1" x14ac:dyDescent="0.25">
      <c r="A32" s="661" t="s">
        <v>344</v>
      </c>
      <c r="B32" s="662"/>
      <c r="C32" s="527" t="s">
        <v>4101</v>
      </c>
    </row>
    <row r="33" spans="1:3" x14ac:dyDescent="0.25">
      <c r="A33" s="659" t="s">
        <v>345</v>
      </c>
      <c r="B33" s="660"/>
      <c r="C33" s="280" t="s">
        <v>346</v>
      </c>
    </row>
    <row r="34" spans="1:3" x14ac:dyDescent="0.25">
      <c r="A34" s="659" t="s">
        <v>347</v>
      </c>
      <c r="B34" s="660"/>
      <c r="C34" s="280" t="s">
        <v>348</v>
      </c>
    </row>
    <row r="35" spans="1:3" ht="30" x14ac:dyDescent="0.25">
      <c r="A35" s="659" t="s">
        <v>349</v>
      </c>
      <c r="B35" s="660"/>
      <c r="C35" s="280" t="s">
        <v>350</v>
      </c>
    </row>
    <row r="36" spans="1:3" x14ac:dyDescent="0.25">
      <c r="A36" s="659" t="s">
        <v>351</v>
      </c>
      <c r="B36" s="660"/>
      <c r="C36" s="280" t="s">
        <v>352</v>
      </c>
    </row>
    <row r="37" spans="1:3" ht="21" customHeight="1" x14ac:dyDescent="0.25">
      <c r="A37" s="659" t="s">
        <v>353</v>
      </c>
      <c r="B37" s="660"/>
      <c r="C37" s="280" t="s">
        <v>354</v>
      </c>
    </row>
    <row r="38" spans="1:3" x14ac:dyDescent="0.25">
      <c r="A38" s="674" t="s">
        <v>4102</v>
      </c>
      <c r="B38" s="674"/>
      <c r="C38" s="674"/>
    </row>
    <row r="39" spans="1:3" x14ac:dyDescent="0.25">
      <c r="A39" s="273"/>
      <c r="B39" s="273"/>
      <c r="C39" s="273"/>
    </row>
    <row r="40" spans="1:3" x14ac:dyDescent="0.25">
      <c r="A40" s="669" t="s">
        <v>355</v>
      </c>
      <c r="B40" s="669"/>
      <c r="C40" s="669"/>
    </row>
    <row r="41" spans="1:3" x14ac:dyDescent="0.25">
      <c r="A41" s="308" t="s">
        <v>356</v>
      </c>
      <c r="B41" s="667" t="s">
        <v>296</v>
      </c>
      <c r="C41" s="667"/>
    </row>
    <row r="42" spans="1:3" ht="20.25" customHeight="1" x14ac:dyDescent="0.25">
      <c r="A42" s="380" t="s">
        <v>357</v>
      </c>
      <c r="B42" s="663" t="s">
        <v>358</v>
      </c>
      <c r="C42" s="663"/>
    </row>
    <row r="43" spans="1:3" ht="32.25" customHeight="1" x14ac:dyDescent="0.25">
      <c r="A43" s="282" t="s">
        <v>359</v>
      </c>
      <c r="B43" s="663" t="s">
        <v>360</v>
      </c>
      <c r="C43" s="663"/>
    </row>
    <row r="44" spans="1:3" ht="20.25" customHeight="1" x14ac:dyDescent="0.25">
      <c r="A44" s="282" t="s">
        <v>47</v>
      </c>
      <c r="B44" s="663" t="s">
        <v>361</v>
      </c>
      <c r="C44" s="663"/>
    </row>
    <row r="45" spans="1:3" ht="20.25" customHeight="1" x14ac:dyDescent="0.25">
      <c r="A45" s="282" t="s">
        <v>362</v>
      </c>
      <c r="B45" s="666" t="s">
        <v>363</v>
      </c>
      <c r="C45" s="666"/>
    </row>
    <row r="46" spans="1:3" ht="20.25" customHeight="1" x14ac:dyDescent="0.25">
      <c r="A46" s="282" t="s">
        <v>364</v>
      </c>
      <c r="B46" s="666" t="s">
        <v>365</v>
      </c>
      <c r="C46" s="663"/>
    </row>
    <row r="47" spans="1:3" ht="20.25" customHeight="1" x14ac:dyDescent="0.25">
      <c r="A47" s="282" t="s">
        <v>366</v>
      </c>
      <c r="B47" s="663" t="s">
        <v>367</v>
      </c>
      <c r="C47" s="663"/>
    </row>
    <row r="48" spans="1:3" ht="20.25" customHeight="1" x14ac:dyDescent="0.25">
      <c r="A48" s="282" t="s">
        <v>368</v>
      </c>
      <c r="B48" s="663" t="s">
        <v>369</v>
      </c>
      <c r="C48" s="663"/>
    </row>
    <row r="49" spans="1:3" ht="32.25" customHeight="1" x14ac:dyDescent="0.25">
      <c r="A49" s="282" t="s">
        <v>370</v>
      </c>
      <c r="B49" s="663" t="s">
        <v>371</v>
      </c>
      <c r="C49" s="663"/>
    </row>
    <row r="50" spans="1:3" ht="20.25" customHeight="1" x14ac:dyDescent="0.25">
      <c r="A50" s="282" t="s">
        <v>372</v>
      </c>
      <c r="B50" s="663" t="s">
        <v>373</v>
      </c>
      <c r="C50" s="663"/>
    </row>
    <row r="51" spans="1:3" ht="20.25" customHeight="1" x14ac:dyDescent="0.25">
      <c r="A51" s="282" t="s">
        <v>374</v>
      </c>
      <c r="B51" s="666" t="s">
        <v>375</v>
      </c>
      <c r="C51" s="666"/>
    </row>
    <row r="52" spans="1:3" ht="20.25" customHeight="1" x14ac:dyDescent="0.25">
      <c r="A52" s="531" t="s">
        <v>4144</v>
      </c>
      <c r="B52" s="663" t="s">
        <v>376</v>
      </c>
      <c r="C52" s="663"/>
    </row>
    <row r="53" spans="1:3" ht="20.25" customHeight="1" x14ac:dyDescent="0.25">
      <c r="A53" s="282" t="s">
        <v>377</v>
      </c>
      <c r="B53" s="663" t="s">
        <v>378</v>
      </c>
      <c r="C53" s="663"/>
    </row>
    <row r="54" spans="1:3" ht="20.25" customHeight="1" x14ac:dyDescent="0.25">
      <c r="A54" s="282" t="s">
        <v>379</v>
      </c>
      <c r="B54" s="663" t="s">
        <v>380</v>
      </c>
      <c r="C54" s="663"/>
    </row>
    <row r="55" spans="1:3" ht="20.25" customHeight="1" x14ac:dyDescent="0.25">
      <c r="A55" s="282" t="s">
        <v>381</v>
      </c>
      <c r="B55" s="663" t="s">
        <v>382</v>
      </c>
      <c r="C55" s="663"/>
    </row>
    <row r="56" spans="1:3" ht="20.25" customHeight="1" x14ac:dyDescent="0.25">
      <c r="A56" s="282" t="s">
        <v>383</v>
      </c>
      <c r="B56" s="663" t="s">
        <v>384</v>
      </c>
      <c r="C56" s="663"/>
    </row>
    <row r="57" spans="1:3" ht="20.25" customHeight="1" x14ac:dyDescent="0.25">
      <c r="A57" s="282" t="s">
        <v>385</v>
      </c>
      <c r="B57" s="663" t="s">
        <v>386</v>
      </c>
      <c r="C57" s="663"/>
    </row>
    <row r="58" spans="1:3" x14ac:dyDescent="0.25">
      <c r="A58" s="282" t="s">
        <v>387</v>
      </c>
      <c r="B58" s="666" t="s">
        <v>388</v>
      </c>
      <c r="C58" s="666"/>
    </row>
    <row r="59" spans="1:3" x14ac:dyDescent="0.25">
      <c r="A59" s="273"/>
      <c r="B59" s="273"/>
      <c r="C59" s="273"/>
    </row>
    <row r="60" spans="1:3" x14ac:dyDescent="0.25">
      <c r="A60" s="273"/>
      <c r="B60" s="273"/>
      <c r="C60" s="273"/>
    </row>
    <row r="61" spans="1:3" x14ac:dyDescent="0.25">
      <c r="A61" s="273"/>
      <c r="B61" s="273"/>
      <c r="C61" s="273"/>
    </row>
    <row r="62" spans="1:3" x14ac:dyDescent="0.25">
      <c r="A62" s="273"/>
      <c r="B62" s="273"/>
      <c r="C62" s="273"/>
    </row>
    <row r="63" spans="1:3" x14ac:dyDescent="0.25">
      <c r="A63" s="273"/>
      <c r="B63" s="273"/>
      <c r="C63" s="273"/>
    </row>
  </sheetData>
  <mergeCells count="38">
    <mergeCell ref="B58:C58"/>
    <mergeCell ref="B42:C42"/>
    <mergeCell ref="B43:C43"/>
    <mergeCell ref="B44:C44"/>
    <mergeCell ref="B47:C47"/>
    <mergeCell ref="B48:C48"/>
    <mergeCell ref="B49:C49"/>
    <mergeCell ref="B50:C50"/>
    <mergeCell ref="B53:C53"/>
    <mergeCell ref="B54:C54"/>
    <mergeCell ref="B55:C55"/>
    <mergeCell ref="A1:C1"/>
    <mergeCell ref="A40:C40"/>
    <mergeCell ref="A28:B28"/>
    <mergeCell ref="A21:C21"/>
    <mergeCell ref="B22:C22"/>
    <mergeCell ref="B23:C23"/>
    <mergeCell ref="B24:C24"/>
    <mergeCell ref="B25:C25"/>
    <mergeCell ref="A37:B37"/>
    <mergeCell ref="A27:C27"/>
    <mergeCell ref="A29:B29"/>
    <mergeCell ref="A34:B34"/>
    <mergeCell ref="A36:B36"/>
    <mergeCell ref="A31:B31"/>
    <mergeCell ref="A33:B33"/>
    <mergeCell ref="A38:C38"/>
    <mergeCell ref="A30:B30"/>
    <mergeCell ref="A32:B32"/>
    <mergeCell ref="B57:C57"/>
    <mergeCell ref="A3:C3"/>
    <mergeCell ref="B56:C56"/>
    <mergeCell ref="A35:B35"/>
    <mergeCell ref="B46:C46"/>
    <mergeCell ref="B51:C51"/>
    <mergeCell ref="B45:C45"/>
    <mergeCell ref="B41:C41"/>
    <mergeCell ref="B52:C5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DB906-DDCB-4B92-9C85-87DFB5F6EA9E}">
  <sheetPr>
    <tabColor rgb="FF85CBEB"/>
  </sheetPr>
  <dimension ref="A1:R6"/>
  <sheetViews>
    <sheetView showGridLines="0" zoomScaleNormal="100" workbookViewId="0">
      <selection sqref="A1:R1"/>
    </sheetView>
  </sheetViews>
  <sheetFormatPr defaultColWidth="8.7109375" defaultRowHeight="15" x14ac:dyDescent="0.25"/>
  <cols>
    <col min="1" max="1" width="14.7109375" style="376" customWidth="1"/>
    <col min="2" max="17" width="9.140625" style="376" bestFit="1" customWidth="1"/>
    <col min="18" max="18" width="50.42578125" style="376" customWidth="1"/>
    <col min="19" max="23" width="9.140625" style="376" bestFit="1" customWidth="1"/>
    <col min="24" max="24" width="9.28515625" style="376" customWidth="1"/>
    <col min="25" max="16384" width="8.7109375" style="376"/>
  </cols>
  <sheetData>
    <row r="1" spans="1:18" s="377" customFormat="1" ht="21" x14ac:dyDescent="0.25">
      <c r="A1" s="677" t="s">
        <v>4147</v>
      </c>
      <c r="B1" s="677"/>
      <c r="C1" s="677"/>
      <c r="D1" s="677"/>
      <c r="E1" s="677"/>
      <c r="F1" s="677"/>
      <c r="G1" s="677"/>
      <c r="H1" s="677"/>
      <c r="I1" s="677"/>
      <c r="J1" s="677"/>
      <c r="K1" s="677"/>
      <c r="L1" s="677"/>
      <c r="M1" s="677"/>
      <c r="N1" s="677"/>
      <c r="O1" s="677"/>
      <c r="P1" s="677"/>
      <c r="Q1" s="677"/>
      <c r="R1" s="677"/>
    </row>
    <row r="2" spans="1:18" s="378" customFormat="1" ht="18.75" x14ac:dyDescent="0.25">
      <c r="A2" s="417"/>
      <c r="B2" s="417"/>
      <c r="C2" s="417"/>
      <c r="D2" s="417"/>
      <c r="E2" s="417"/>
      <c r="F2" s="417"/>
      <c r="G2" s="417"/>
      <c r="H2" s="417"/>
      <c r="I2" s="417"/>
      <c r="J2" s="417"/>
      <c r="K2" s="417"/>
      <c r="L2" s="417"/>
      <c r="M2" s="417"/>
      <c r="N2" s="417"/>
      <c r="O2" s="417"/>
      <c r="P2" s="417"/>
      <c r="Q2" s="417"/>
      <c r="R2" s="417"/>
    </row>
    <row r="3" spans="1:18" ht="108.95" customHeight="1" x14ac:dyDescent="0.25">
      <c r="A3" s="412" t="s">
        <v>389</v>
      </c>
      <c r="B3" s="675" t="s">
        <v>390</v>
      </c>
      <c r="C3" s="678"/>
      <c r="D3" s="678"/>
      <c r="E3" s="678"/>
      <c r="F3" s="678"/>
      <c r="G3" s="678"/>
      <c r="H3" s="678"/>
      <c r="I3" s="678"/>
      <c r="J3" s="678"/>
      <c r="K3" s="678"/>
      <c r="L3" s="678"/>
      <c r="M3" s="678"/>
      <c r="N3" s="678"/>
      <c r="O3" s="678"/>
      <c r="P3" s="678"/>
      <c r="Q3" s="678"/>
      <c r="R3" s="678"/>
    </row>
    <row r="4" spans="1:18" ht="74.45" customHeight="1" x14ac:dyDescent="0.25">
      <c r="A4" s="418" t="s">
        <v>391</v>
      </c>
      <c r="B4" s="679" t="s">
        <v>392</v>
      </c>
      <c r="C4" s="680"/>
      <c r="D4" s="680"/>
      <c r="E4" s="680"/>
      <c r="F4" s="680"/>
      <c r="G4" s="680"/>
      <c r="H4" s="680"/>
      <c r="I4" s="680"/>
      <c r="J4" s="680"/>
      <c r="K4" s="680"/>
      <c r="L4" s="680"/>
      <c r="M4" s="680"/>
      <c r="N4" s="680"/>
      <c r="O4" s="680"/>
      <c r="P4" s="680"/>
      <c r="Q4" s="680"/>
      <c r="R4" s="680"/>
    </row>
    <row r="5" spans="1:18" ht="108" customHeight="1" x14ac:dyDescent="0.25">
      <c r="A5" s="414" t="s">
        <v>393</v>
      </c>
      <c r="B5" s="681"/>
      <c r="C5" s="681"/>
      <c r="D5" s="681"/>
      <c r="E5" s="681"/>
      <c r="F5" s="682" t="s">
        <v>394</v>
      </c>
      <c r="G5" s="683"/>
      <c r="H5" s="683"/>
      <c r="I5" s="683"/>
      <c r="J5" s="683"/>
      <c r="K5" s="683"/>
      <c r="L5" s="683"/>
      <c r="M5" s="683"/>
      <c r="N5" s="683"/>
      <c r="O5" s="683"/>
      <c r="P5" s="683"/>
      <c r="Q5" s="683"/>
      <c r="R5" s="684"/>
    </row>
    <row r="6" spans="1:18" ht="125.45" customHeight="1" x14ac:dyDescent="0.25">
      <c r="A6" s="413" t="s">
        <v>395</v>
      </c>
      <c r="B6" s="675" t="s">
        <v>396</v>
      </c>
      <c r="C6" s="676"/>
      <c r="D6" s="676"/>
      <c r="E6" s="676"/>
      <c r="F6" s="676"/>
      <c r="G6" s="676"/>
      <c r="H6" s="676"/>
      <c r="I6" s="676"/>
      <c r="J6" s="676"/>
      <c r="K6" s="676"/>
      <c r="L6" s="676"/>
      <c r="M6" s="676"/>
      <c r="N6" s="676"/>
      <c r="O6" s="676"/>
      <c r="P6" s="676"/>
      <c r="Q6" s="676"/>
      <c r="R6" s="676"/>
    </row>
  </sheetData>
  <mergeCells count="6">
    <mergeCell ref="B6:R6"/>
    <mergeCell ref="A1:R1"/>
    <mergeCell ref="B3:R3"/>
    <mergeCell ref="B4:R4"/>
    <mergeCell ref="B5:E5"/>
    <mergeCell ref="F5:R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C5738-2131-4FC1-BF33-7B54FA85E462}">
  <sheetPr codeName="Sheet5">
    <tabColor rgb="FF85CBEB"/>
  </sheetPr>
  <dimension ref="A1:O474"/>
  <sheetViews>
    <sheetView showGridLines="0" zoomScale="70" zoomScaleNormal="70" workbookViewId="0">
      <pane xSplit="3" ySplit="2" topLeftCell="D3" activePane="bottomRight" state="frozen"/>
      <selection pane="topRight" activeCell="D1" sqref="D1"/>
      <selection pane="bottomLeft" activeCell="A2" sqref="A2"/>
      <selection pane="bottomRight" sqref="A1:O1"/>
    </sheetView>
  </sheetViews>
  <sheetFormatPr defaultColWidth="9.42578125" defaultRowHeight="144.75" customHeight="1" x14ac:dyDescent="0.25"/>
  <cols>
    <col min="1" max="1" width="9.42578125" style="283" customWidth="1"/>
    <col min="2" max="2" width="36.42578125" style="283" customWidth="1"/>
    <col min="3" max="3" width="39" style="283" customWidth="1"/>
    <col min="4" max="4" width="19.42578125" style="283" customWidth="1"/>
    <col min="5" max="5" width="30.5703125" style="283" customWidth="1"/>
    <col min="6" max="6" width="11" style="283" customWidth="1"/>
    <col min="7" max="7" width="14.5703125" style="231" customWidth="1"/>
    <col min="8" max="8" width="16.5703125" style="283" customWidth="1"/>
    <col min="9" max="9" width="12.5703125" style="283" customWidth="1"/>
    <col min="10" max="10" width="30.5703125" style="283" customWidth="1"/>
    <col min="11" max="11" width="42.85546875" style="283" customWidth="1"/>
    <col min="12" max="12" width="35.42578125" style="283" customWidth="1"/>
    <col min="13" max="13" width="37.5703125" style="47" customWidth="1"/>
    <col min="14" max="14" width="22.5703125" style="47" customWidth="1"/>
    <col min="15" max="15" width="25.5703125" style="47" customWidth="1"/>
    <col min="16" max="16384" width="9.42578125" style="283"/>
  </cols>
  <sheetData>
    <row r="1" spans="1:15" ht="27" customHeight="1" x14ac:dyDescent="0.25">
      <c r="A1" s="685" t="s">
        <v>397</v>
      </c>
      <c r="B1" s="685"/>
      <c r="C1" s="685"/>
      <c r="D1" s="685"/>
      <c r="E1" s="685"/>
      <c r="F1" s="685"/>
      <c r="G1" s="685"/>
      <c r="H1" s="685"/>
      <c r="I1" s="685"/>
      <c r="J1" s="685"/>
      <c r="K1" s="685"/>
      <c r="L1" s="685"/>
      <c r="M1" s="685"/>
      <c r="N1" s="685"/>
      <c r="O1" s="685"/>
    </row>
    <row r="2" spans="1:15" s="325" customFormat="1" ht="75" customHeight="1" x14ac:dyDescent="0.25">
      <c r="A2" s="541" t="s">
        <v>370</v>
      </c>
      <c r="B2" s="541" t="s">
        <v>293</v>
      </c>
      <c r="C2" s="541" t="s">
        <v>296</v>
      </c>
      <c r="D2" s="541" t="s">
        <v>299</v>
      </c>
      <c r="E2" s="541" t="s">
        <v>302</v>
      </c>
      <c r="F2" s="541" t="s">
        <v>305</v>
      </c>
      <c r="G2" s="541" t="s">
        <v>307</v>
      </c>
      <c r="H2" s="541" t="s">
        <v>310</v>
      </c>
      <c r="I2" s="541" t="s">
        <v>313</v>
      </c>
      <c r="J2" s="541" t="s">
        <v>316</v>
      </c>
      <c r="K2" s="541" t="s">
        <v>318</v>
      </c>
      <c r="L2" s="541" t="s">
        <v>320</v>
      </c>
      <c r="M2" s="541" t="s">
        <v>323</v>
      </c>
      <c r="N2" s="541" t="s">
        <v>398</v>
      </c>
      <c r="O2" s="541" t="s">
        <v>329</v>
      </c>
    </row>
    <row r="3" spans="1:15" ht="144.75" customHeight="1" x14ac:dyDescent="0.25">
      <c r="A3" s="537">
        <v>1</v>
      </c>
      <c r="B3" s="537" t="s">
        <v>399</v>
      </c>
      <c r="C3" s="542" t="s">
        <v>4148</v>
      </c>
      <c r="D3" s="537" t="s">
        <v>4149</v>
      </c>
      <c r="E3" s="537" t="s">
        <v>400</v>
      </c>
      <c r="F3" s="537" t="s">
        <v>47</v>
      </c>
      <c r="G3" s="537" t="s">
        <v>401</v>
      </c>
      <c r="H3" s="537" t="s">
        <v>402</v>
      </c>
      <c r="I3" s="537" t="s">
        <v>402</v>
      </c>
      <c r="J3" s="537"/>
      <c r="K3" s="537"/>
      <c r="L3" s="537" t="s">
        <v>403</v>
      </c>
      <c r="M3" s="537"/>
      <c r="N3" s="537" t="s">
        <v>404</v>
      </c>
      <c r="O3" s="537" t="s">
        <v>405</v>
      </c>
    </row>
    <row r="4" spans="1:15" ht="144.75" customHeight="1" x14ac:dyDescent="0.25">
      <c r="A4" s="537">
        <v>2</v>
      </c>
      <c r="B4" s="537" t="s">
        <v>406</v>
      </c>
      <c r="C4" s="537" t="s">
        <v>4150</v>
      </c>
      <c r="D4" s="537" t="s">
        <v>407</v>
      </c>
      <c r="E4" s="537" t="s">
        <v>400</v>
      </c>
      <c r="F4" s="537" t="s">
        <v>408</v>
      </c>
      <c r="G4" s="537" t="s">
        <v>409</v>
      </c>
      <c r="H4" s="537">
        <v>4</v>
      </c>
      <c r="I4" s="537">
        <v>4</v>
      </c>
      <c r="J4" s="537"/>
      <c r="K4" s="537"/>
      <c r="L4" s="537" t="s">
        <v>403</v>
      </c>
      <c r="M4" s="537"/>
      <c r="N4" s="537" t="s">
        <v>410</v>
      </c>
      <c r="O4" s="537" t="s">
        <v>405</v>
      </c>
    </row>
    <row r="5" spans="1:15" ht="144.75" customHeight="1" x14ac:dyDescent="0.25">
      <c r="A5" s="537">
        <v>3</v>
      </c>
      <c r="B5" s="537" t="s">
        <v>411</v>
      </c>
      <c r="C5" s="537" t="s">
        <v>412</v>
      </c>
      <c r="D5" s="537" t="s">
        <v>407</v>
      </c>
      <c r="E5" s="537" t="s">
        <v>400</v>
      </c>
      <c r="F5" s="537" t="s">
        <v>413</v>
      </c>
      <c r="G5" s="537" t="s">
        <v>290</v>
      </c>
      <c r="H5" s="537" t="s">
        <v>414</v>
      </c>
      <c r="I5" s="537" t="s">
        <v>414</v>
      </c>
      <c r="J5" s="537" t="s">
        <v>415</v>
      </c>
      <c r="K5" s="539" t="s">
        <v>416</v>
      </c>
      <c r="L5" s="537" t="s">
        <v>403</v>
      </c>
      <c r="M5" s="537"/>
      <c r="N5" s="537" t="s">
        <v>417</v>
      </c>
      <c r="O5" s="537" t="s">
        <v>405</v>
      </c>
    </row>
    <row r="6" spans="1:15" ht="144.75" customHeight="1" x14ac:dyDescent="0.25">
      <c r="A6" s="537">
        <v>4</v>
      </c>
      <c r="B6" s="537" t="s">
        <v>418</v>
      </c>
      <c r="C6" s="537" t="s">
        <v>4151</v>
      </c>
      <c r="D6" s="537" t="s">
        <v>4149</v>
      </c>
      <c r="E6" s="537" t="s">
        <v>400</v>
      </c>
      <c r="F6" s="537" t="s">
        <v>413</v>
      </c>
      <c r="G6" s="537"/>
      <c r="H6" s="537"/>
      <c r="I6" s="537" t="s">
        <v>419</v>
      </c>
      <c r="J6" s="537"/>
      <c r="K6" s="539"/>
      <c r="L6" s="537" t="s">
        <v>403</v>
      </c>
      <c r="M6" s="537"/>
      <c r="N6" s="537" t="s">
        <v>420</v>
      </c>
      <c r="O6" s="537" t="s">
        <v>405</v>
      </c>
    </row>
    <row r="7" spans="1:15" ht="144.75" customHeight="1" x14ac:dyDescent="0.25">
      <c r="A7" s="537">
        <v>5</v>
      </c>
      <c r="B7" s="537" t="s">
        <v>421</v>
      </c>
      <c r="C7" s="537" t="s">
        <v>422</v>
      </c>
      <c r="D7" s="537" t="s">
        <v>423</v>
      </c>
      <c r="E7" s="537" t="s">
        <v>424</v>
      </c>
      <c r="F7" s="537" t="s">
        <v>413</v>
      </c>
      <c r="G7" s="538"/>
      <c r="H7" s="540"/>
      <c r="I7" s="538">
        <v>150</v>
      </c>
      <c r="J7" s="537"/>
      <c r="K7" s="537"/>
      <c r="L7" s="537" t="s">
        <v>425</v>
      </c>
      <c r="M7" s="537" t="s">
        <v>426</v>
      </c>
      <c r="N7" s="539" t="s">
        <v>427</v>
      </c>
      <c r="O7" s="537" t="s">
        <v>428</v>
      </c>
    </row>
    <row r="8" spans="1:15" ht="144.75" customHeight="1" x14ac:dyDescent="0.25">
      <c r="A8" s="537">
        <v>6</v>
      </c>
      <c r="B8" s="537" t="s">
        <v>429</v>
      </c>
      <c r="C8" s="537" t="s">
        <v>430</v>
      </c>
      <c r="D8" s="537" t="s">
        <v>423</v>
      </c>
      <c r="E8" s="537" t="s">
        <v>424</v>
      </c>
      <c r="F8" s="537" t="s">
        <v>413</v>
      </c>
      <c r="G8" s="538"/>
      <c r="H8" s="540"/>
      <c r="I8" s="538">
        <v>150</v>
      </c>
      <c r="J8" s="537"/>
      <c r="K8" s="537"/>
      <c r="L8" s="537" t="s">
        <v>425</v>
      </c>
      <c r="M8" s="537" t="s">
        <v>426</v>
      </c>
      <c r="N8" s="539" t="s">
        <v>431</v>
      </c>
      <c r="O8" s="537" t="s">
        <v>428</v>
      </c>
    </row>
    <row r="9" spans="1:15" ht="144.75" customHeight="1" x14ac:dyDescent="0.25">
      <c r="A9" s="537">
        <v>7</v>
      </c>
      <c r="B9" s="537" t="s">
        <v>432</v>
      </c>
      <c r="C9" s="543" t="s">
        <v>4152</v>
      </c>
      <c r="D9" s="537" t="s">
        <v>423</v>
      </c>
      <c r="E9" s="537" t="s">
        <v>433</v>
      </c>
      <c r="F9" s="537" t="s">
        <v>413</v>
      </c>
      <c r="G9" s="538"/>
      <c r="H9" s="538"/>
      <c r="I9" s="538">
        <v>1</v>
      </c>
      <c r="J9" s="537" t="s">
        <v>434</v>
      </c>
      <c r="K9" s="537"/>
      <c r="L9" s="537" t="s">
        <v>4153</v>
      </c>
      <c r="M9" s="537" t="s">
        <v>426</v>
      </c>
      <c r="N9" s="537"/>
      <c r="O9" s="537" t="s">
        <v>435</v>
      </c>
    </row>
    <row r="10" spans="1:15" ht="144.75" customHeight="1" x14ac:dyDescent="0.25">
      <c r="A10" s="537">
        <v>8</v>
      </c>
      <c r="B10" s="537" t="s">
        <v>436</v>
      </c>
      <c r="C10" s="537" t="s">
        <v>4154</v>
      </c>
      <c r="D10" s="537" t="s">
        <v>423</v>
      </c>
      <c r="E10" s="537" t="s">
        <v>424</v>
      </c>
      <c r="F10" s="537" t="s">
        <v>413</v>
      </c>
      <c r="G10" s="538" t="s">
        <v>437</v>
      </c>
      <c r="H10" s="538">
        <v>5</v>
      </c>
      <c r="I10" s="538">
        <v>5</v>
      </c>
      <c r="J10" s="537" t="s">
        <v>4155</v>
      </c>
      <c r="K10" s="537"/>
      <c r="L10" s="537" t="s">
        <v>425</v>
      </c>
      <c r="M10" s="537" t="s">
        <v>438</v>
      </c>
      <c r="N10" s="539"/>
      <c r="O10" s="537" t="s">
        <v>428</v>
      </c>
    </row>
    <row r="11" spans="1:15" ht="144.75" customHeight="1" x14ac:dyDescent="0.25">
      <c r="A11" s="537">
        <v>9</v>
      </c>
      <c r="B11" s="537" t="s">
        <v>439</v>
      </c>
      <c r="C11" s="537" t="s">
        <v>440</v>
      </c>
      <c r="D11" s="537" t="s">
        <v>423</v>
      </c>
      <c r="E11" s="537" t="s">
        <v>424</v>
      </c>
      <c r="F11" s="537" t="s">
        <v>413</v>
      </c>
      <c r="G11" s="538"/>
      <c r="H11" s="538"/>
      <c r="I11" s="538">
        <v>200</v>
      </c>
      <c r="J11" s="537" t="s">
        <v>4156</v>
      </c>
      <c r="K11" s="537"/>
      <c r="L11" s="537" t="s">
        <v>425</v>
      </c>
      <c r="M11" s="537" t="s">
        <v>426</v>
      </c>
      <c r="N11" s="539" t="s">
        <v>441</v>
      </c>
      <c r="O11" s="537" t="s">
        <v>428</v>
      </c>
    </row>
    <row r="12" spans="1:15" ht="144.75" customHeight="1" x14ac:dyDescent="0.25">
      <c r="A12" s="537">
        <v>10</v>
      </c>
      <c r="B12" s="537" t="s">
        <v>442</v>
      </c>
      <c r="C12" s="537" t="s">
        <v>4157</v>
      </c>
      <c r="D12" s="537" t="s">
        <v>443</v>
      </c>
      <c r="E12" s="537" t="s">
        <v>444</v>
      </c>
      <c r="F12" s="537" t="s">
        <v>413</v>
      </c>
      <c r="G12" s="538" t="s">
        <v>290</v>
      </c>
      <c r="H12" s="538"/>
      <c r="I12" s="538">
        <v>1</v>
      </c>
      <c r="J12" s="537" t="s">
        <v>4158</v>
      </c>
      <c r="K12" s="537" t="s">
        <v>4159</v>
      </c>
      <c r="L12" s="537" t="s">
        <v>445</v>
      </c>
      <c r="M12" s="537" t="s">
        <v>446</v>
      </c>
      <c r="N12" s="537" t="s">
        <v>447</v>
      </c>
      <c r="O12" s="537" t="s">
        <v>428</v>
      </c>
    </row>
    <row r="13" spans="1:15" ht="144.75" customHeight="1" x14ac:dyDescent="0.25">
      <c r="A13" s="537">
        <v>11</v>
      </c>
      <c r="B13" s="537" t="s">
        <v>448</v>
      </c>
      <c r="C13" s="537" t="s">
        <v>4160</v>
      </c>
      <c r="D13" s="537" t="s">
        <v>443</v>
      </c>
      <c r="E13" s="537" t="s">
        <v>444</v>
      </c>
      <c r="F13" s="537" t="s">
        <v>413</v>
      </c>
      <c r="G13" s="538"/>
      <c r="H13" s="538"/>
      <c r="I13" s="538" t="s">
        <v>449</v>
      </c>
      <c r="J13" s="537"/>
      <c r="K13" s="537"/>
      <c r="L13" s="537" t="s">
        <v>445</v>
      </c>
      <c r="M13" s="537" t="s">
        <v>446</v>
      </c>
      <c r="N13" s="537" t="s">
        <v>450</v>
      </c>
      <c r="O13" s="537" t="s">
        <v>428</v>
      </c>
    </row>
    <row r="14" spans="1:15" ht="144.75" customHeight="1" x14ac:dyDescent="0.25">
      <c r="A14" s="537">
        <v>12</v>
      </c>
      <c r="B14" s="537" t="s">
        <v>451</v>
      </c>
      <c r="C14" s="537" t="s">
        <v>452</v>
      </c>
      <c r="D14" s="537" t="s">
        <v>423</v>
      </c>
      <c r="E14" s="537" t="s">
        <v>453</v>
      </c>
      <c r="F14" s="537" t="s">
        <v>413</v>
      </c>
      <c r="G14" s="538"/>
      <c r="H14" s="538"/>
      <c r="I14" s="538">
        <v>2000</v>
      </c>
      <c r="J14" s="537"/>
      <c r="K14" s="537"/>
      <c r="L14" s="537" t="s">
        <v>454</v>
      </c>
      <c r="M14" s="537" t="s">
        <v>455</v>
      </c>
      <c r="N14" s="537"/>
      <c r="O14" s="537" t="s">
        <v>435</v>
      </c>
    </row>
    <row r="15" spans="1:15" ht="144.75" customHeight="1" x14ac:dyDescent="0.25">
      <c r="A15" s="537">
        <v>13</v>
      </c>
      <c r="B15" s="537" t="s">
        <v>456</v>
      </c>
      <c r="C15" s="537" t="s">
        <v>4161</v>
      </c>
      <c r="D15" s="537" t="s">
        <v>423</v>
      </c>
      <c r="E15" s="537" t="s">
        <v>424</v>
      </c>
      <c r="F15" s="537" t="s">
        <v>413</v>
      </c>
      <c r="G15" s="538" t="s">
        <v>457</v>
      </c>
      <c r="H15" s="537"/>
      <c r="I15" s="537" t="s">
        <v>458</v>
      </c>
      <c r="J15" s="537" t="s">
        <v>4162</v>
      </c>
      <c r="K15" s="537"/>
      <c r="L15" s="537" t="s">
        <v>425</v>
      </c>
      <c r="M15" s="537" t="s">
        <v>426</v>
      </c>
      <c r="N15" s="539" t="s">
        <v>459</v>
      </c>
      <c r="O15" s="537" t="s">
        <v>428</v>
      </c>
    </row>
    <row r="16" spans="1:15" ht="144.75" customHeight="1" x14ac:dyDescent="0.25">
      <c r="A16" s="537">
        <v>14</v>
      </c>
      <c r="B16" s="537" t="s">
        <v>460</v>
      </c>
      <c r="C16" s="537" t="s">
        <v>461</v>
      </c>
      <c r="D16" s="537" t="s">
        <v>423</v>
      </c>
      <c r="E16" s="537" t="s">
        <v>424</v>
      </c>
      <c r="F16" s="537" t="s">
        <v>413</v>
      </c>
      <c r="G16" s="538"/>
      <c r="H16" s="538"/>
      <c r="I16" s="538">
        <v>100</v>
      </c>
      <c r="J16" s="537" t="s">
        <v>4163</v>
      </c>
      <c r="K16" s="537"/>
      <c r="L16" s="537" t="s">
        <v>425</v>
      </c>
      <c r="M16" s="537" t="s">
        <v>426</v>
      </c>
      <c r="N16" s="539"/>
      <c r="O16" s="537" t="s">
        <v>428</v>
      </c>
    </row>
    <row r="17" spans="1:15" ht="144.75" customHeight="1" x14ac:dyDescent="0.25">
      <c r="A17" s="537">
        <v>15</v>
      </c>
      <c r="B17" s="537" t="s">
        <v>462</v>
      </c>
      <c r="C17" s="537" t="s">
        <v>4164</v>
      </c>
      <c r="D17" s="537" t="s">
        <v>423</v>
      </c>
      <c r="E17" s="537" t="s">
        <v>424</v>
      </c>
      <c r="F17" s="537" t="s">
        <v>413</v>
      </c>
      <c r="G17" s="538" t="s">
        <v>409</v>
      </c>
      <c r="H17" s="538">
        <v>4</v>
      </c>
      <c r="I17" s="538">
        <v>4</v>
      </c>
      <c r="J17" s="537" t="s">
        <v>4165</v>
      </c>
      <c r="K17" s="537"/>
      <c r="L17" s="537" t="s">
        <v>425</v>
      </c>
      <c r="M17" s="537" t="s">
        <v>426</v>
      </c>
      <c r="N17" s="539"/>
      <c r="O17" s="537" t="s">
        <v>428</v>
      </c>
    </row>
    <row r="18" spans="1:15" ht="144.75" customHeight="1" x14ac:dyDescent="0.25">
      <c r="A18" s="537">
        <v>16</v>
      </c>
      <c r="B18" s="537" t="s">
        <v>463</v>
      </c>
      <c r="C18" s="537" t="s">
        <v>464</v>
      </c>
      <c r="D18" s="537" t="s">
        <v>423</v>
      </c>
      <c r="E18" s="537" t="s">
        <v>424</v>
      </c>
      <c r="F18" s="537" t="s">
        <v>413</v>
      </c>
      <c r="G18" s="538"/>
      <c r="H18" s="538"/>
      <c r="I18" s="538">
        <v>50</v>
      </c>
      <c r="J18" s="537" t="s">
        <v>4166</v>
      </c>
      <c r="K18" s="537"/>
      <c r="L18" s="537" t="s">
        <v>425</v>
      </c>
      <c r="M18" s="537" t="s">
        <v>426</v>
      </c>
      <c r="N18" s="539"/>
      <c r="O18" s="537" t="s">
        <v>428</v>
      </c>
    </row>
    <row r="19" spans="1:15" ht="144.75" customHeight="1" x14ac:dyDescent="0.25">
      <c r="A19" s="537">
        <v>17</v>
      </c>
      <c r="B19" s="537" t="s">
        <v>465</v>
      </c>
      <c r="C19" s="537" t="s">
        <v>4167</v>
      </c>
      <c r="D19" s="537" t="s">
        <v>423</v>
      </c>
      <c r="E19" s="537" t="s">
        <v>424</v>
      </c>
      <c r="F19" s="537" t="s">
        <v>408</v>
      </c>
      <c r="G19" s="538"/>
      <c r="H19" s="537"/>
      <c r="I19" s="538">
        <v>50</v>
      </c>
      <c r="J19" s="537"/>
      <c r="K19" s="537"/>
      <c r="L19" s="537" t="s">
        <v>425</v>
      </c>
      <c r="M19" s="537" t="s">
        <v>426</v>
      </c>
      <c r="N19" s="539"/>
      <c r="O19" s="537" t="s">
        <v>428</v>
      </c>
    </row>
    <row r="20" spans="1:15" ht="144.75" customHeight="1" x14ac:dyDescent="0.25">
      <c r="A20" s="537">
        <v>18</v>
      </c>
      <c r="B20" s="537" t="s">
        <v>466</v>
      </c>
      <c r="C20" s="537" t="s">
        <v>4168</v>
      </c>
      <c r="D20" s="537" t="s">
        <v>423</v>
      </c>
      <c r="E20" s="537" t="s">
        <v>424</v>
      </c>
      <c r="F20" s="537" t="s">
        <v>413</v>
      </c>
      <c r="G20" s="538" t="s">
        <v>467</v>
      </c>
      <c r="H20" s="538">
        <v>6</v>
      </c>
      <c r="I20" s="538">
        <v>6</v>
      </c>
      <c r="J20" s="537" t="s">
        <v>4169</v>
      </c>
      <c r="K20" s="537"/>
      <c r="L20" s="537" t="s">
        <v>425</v>
      </c>
      <c r="M20" s="537" t="s">
        <v>426</v>
      </c>
      <c r="N20" s="539"/>
      <c r="O20" s="537" t="s">
        <v>428</v>
      </c>
    </row>
    <row r="21" spans="1:15" ht="144.75" customHeight="1" x14ac:dyDescent="0.25">
      <c r="A21" s="537">
        <v>19</v>
      </c>
      <c r="B21" s="537" t="s">
        <v>468</v>
      </c>
      <c r="C21" s="537" t="s">
        <v>469</v>
      </c>
      <c r="D21" s="537" t="s">
        <v>423</v>
      </c>
      <c r="E21" s="537" t="s">
        <v>424</v>
      </c>
      <c r="F21" s="537" t="s">
        <v>413</v>
      </c>
      <c r="G21" s="538"/>
      <c r="H21" s="538"/>
      <c r="I21" s="538">
        <v>55</v>
      </c>
      <c r="J21" s="537" t="s">
        <v>4170</v>
      </c>
      <c r="K21" s="537"/>
      <c r="L21" s="537" t="s">
        <v>425</v>
      </c>
      <c r="M21" s="537" t="s">
        <v>426</v>
      </c>
      <c r="N21" s="539"/>
      <c r="O21" s="537" t="s">
        <v>428</v>
      </c>
    </row>
    <row r="22" spans="1:15" ht="144.75" customHeight="1" x14ac:dyDescent="0.25">
      <c r="A22" s="537">
        <v>20</v>
      </c>
      <c r="B22" s="537" t="s">
        <v>470</v>
      </c>
      <c r="C22" s="537" t="s">
        <v>4171</v>
      </c>
      <c r="D22" s="537" t="s">
        <v>423</v>
      </c>
      <c r="E22" s="537" t="s">
        <v>444</v>
      </c>
      <c r="F22" s="537" t="s">
        <v>413</v>
      </c>
      <c r="G22" s="538" t="s">
        <v>290</v>
      </c>
      <c r="H22" s="538"/>
      <c r="I22" s="538">
        <v>1</v>
      </c>
      <c r="J22" s="537" t="s">
        <v>4172</v>
      </c>
      <c r="K22" s="542" t="s">
        <v>4173</v>
      </c>
      <c r="L22" s="537" t="s">
        <v>445</v>
      </c>
      <c r="M22" s="537" t="s">
        <v>446</v>
      </c>
      <c r="N22" s="537" t="s">
        <v>447</v>
      </c>
      <c r="O22" s="537" t="s">
        <v>428</v>
      </c>
    </row>
    <row r="23" spans="1:15" ht="144.75" customHeight="1" x14ac:dyDescent="0.25">
      <c r="A23" s="537">
        <v>21</v>
      </c>
      <c r="B23" s="537" t="s">
        <v>471</v>
      </c>
      <c r="C23" s="537" t="s">
        <v>4174</v>
      </c>
      <c r="D23" s="537" t="s">
        <v>423</v>
      </c>
      <c r="E23" s="537" t="s">
        <v>472</v>
      </c>
      <c r="F23" s="537" t="s">
        <v>413</v>
      </c>
      <c r="G23" s="537"/>
      <c r="H23" s="537"/>
      <c r="I23" s="537">
        <v>5000</v>
      </c>
      <c r="J23" s="537"/>
      <c r="K23" s="537"/>
      <c r="L23" s="537" t="s">
        <v>445</v>
      </c>
      <c r="M23" s="537" t="s">
        <v>473</v>
      </c>
      <c r="N23" s="537" t="s">
        <v>474</v>
      </c>
      <c r="O23" s="537" t="s">
        <v>4175</v>
      </c>
    </row>
    <row r="24" spans="1:15" ht="144.75" customHeight="1" x14ac:dyDescent="0.25">
      <c r="A24" s="537">
        <v>22</v>
      </c>
      <c r="B24" s="537" t="s">
        <v>475</v>
      </c>
      <c r="C24" s="537" t="s">
        <v>4176</v>
      </c>
      <c r="D24" s="537" t="s">
        <v>423</v>
      </c>
      <c r="E24" s="537" t="s">
        <v>472</v>
      </c>
      <c r="F24" s="537" t="s">
        <v>413</v>
      </c>
      <c r="G24" s="537"/>
      <c r="H24" s="537"/>
      <c r="I24" s="537">
        <v>500</v>
      </c>
      <c r="J24" s="537"/>
      <c r="K24" s="537"/>
      <c r="L24" s="537" t="s">
        <v>445</v>
      </c>
      <c r="M24" s="537" t="s">
        <v>473</v>
      </c>
      <c r="N24" s="537"/>
      <c r="O24" s="537" t="s">
        <v>4177</v>
      </c>
    </row>
    <row r="25" spans="1:15" ht="144.75" customHeight="1" x14ac:dyDescent="0.25">
      <c r="A25" s="537">
        <v>23</v>
      </c>
      <c r="B25" s="537" t="s">
        <v>476</v>
      </c>
      <c r="C25" s="537" t="s">
        <v>477</v>
      </c>
      <c r="D25" s="537" t="s">
        <v>407</v>
      </c>
      <c r="E25" s="537" t="s">
        <v>478</v>
      </c>
      <c r="F25" s="537" t="s">
        <v>413</v>
      </c>
      <c r="G25" s="538" t="s">
        <v>479</v>
      </c>
      <c r="H25" s="538" t="s">
        <v>458</v>
      </c>
      <c r="I25" s="538" t="s">
        <v>458</v>
      </c>
      <c r="J25" s="539" t="s">
        <v>4178</v>
      </c>
      <c r="K25" s="537"/>
      <c r="L25" s="537" t="s">
        <v>445</v>
      </c>
      <c r="M25" s="537" t="s">
        <v>480</v>
      </c>
      <c r="N25" s="537" t="s">
        <v>481</v>
      </c>
      <c r="O25" s="537" t="s">
        <v>482</v>
      </c>
    </row>
    <row r="26" spans="1:15" ht="144.75" customHeight="1" x14ac:dyDescent="0.25">
      <c r="A26" s="537">
        <v>24</v>
      </c>
      <c r="B26" s="537" t="s">
        <v>483</v>
      </c>
      <c r="C26" s="537" t="s">
        <v>4179</v>
      </c>
      <c r="D26" s="537" t="s">
        <v>443</v>
      </c>
      <c r="E26" s="537" t="s">
        <v>444</v>
      </c>
      <c r="F26" s="537" t="s">
        <v>484</v>
      </c>
      <c r="G26" s="538"/>
      <c r="H26" s="538"/>
      <c r="I26" s="538">
        <v>5</v>
      </c>
      <c r="J26" s="537"/>
      <c r="K26" s="537"/>
      <c r="L26" s="537" t="s">
        <v>445</v>
      </c>
      <c r="M26" s="537" t="s">
        <v>446</v>
      </c>
      <c r="N26" s="537" t="s">
        <v>485</v>
      </c>
      <c r="O26" s="537" t="s">
        <v>428</v>
      </c>
    </row>
    <row r="27" spans="1:15" ht="144.75" customHeight="1" x14ac:dyDescent="0.25">
      <c r="A27" s="537">
        <v>25</v>
      </c>
      <c r="B27" s="537" t="s">
        <v>4180</v>
      </c>
      <c r="C27" s="537" t="s">
        <v>486</v>
      </c>
      <c r="D27" s="537" t="s">
        <v>443</v>
      </c>
      <c r="E27" s="537" t="s">
        <v>444</v>
      </c>
      <c r="F27" s="537" t="s">
        <v>413</v>
      </c>
      <c r="G27" s="538"/>
      <c r="H27" s="538"/>
      <c r="I27" s="538" t="s">
        <v>449</v>
      </c>
      <c r="J27" s="537"/>
      <c r="K27" s="537"/>
      <c r="L27" s="537" t="s">
        <v>445</v>
      </c>
      <c r="M27" s="537" t="s">
        <v>446</v>
      </c>
      <c r="N27" s="537" t="s">
        <v>487</v>
      </c>
      <c r="O27" s="537" t="s">
        <v>428</v>
      </c>
    </row>
    <row r="28" spans="1:15" ht="144.75" customHeight="1" x14ac:dyDescent="0.25">
      <c r="A28" s="537">
        <v>26</v>
      </c>
      <c r="B28" s="537" t="s">
        <v>488</v>
      </c>
      <c r="C28" s="537" t="s">
        <v>4181</v>
      </c>
      <c r="D28" s="537" t="s">
        <v>423</v>
      </c>
      <c r="E28" s="537" t="s">
        <v>472</v>
      </c>
      <c r="F28" s="537" t="s">
        <v>413</v>
      </c>
      <c r="G28" s="537"/>
      <c r="H28" s="537"/>
      <c r="I28" s="537" t="s">
        <v>449</v>
      </c>
      <c r="J28" s="537"/>
      <c r="K28" s="537"/>
      <c r="L28" s="537" t="s">
        <v>445</v>
      </c>
      <c r="M28" s="537" t="s">
        <v>473</v>
      </c>
      <c r="N28" s="537" t="s">
        <v>489</v>
      </c>
      <c r="O28" s="537" t="s">
        <v>428</v>
      </c>
    </row>
    <row r="29" spans="1:15" ht="144.75" customHeight="1" x14ac:dyDescent="0.25">
      <c r="A29" s="537">
        <v>27</v>
      </c>
      <c r="B29" s="537" t="s">
        <v>490</v>
      </c>
      <c r="C29" s="537" t="s">
        <v>4182</v>
      </c>
      <c r="D29" s="537" t="s">
        <v>423</v>
      </c>
      <c r="E29" s="537" t="s">
        <v>472</v>
      </c>
      <c r="F29" s="537" t="s">
        <v>413</v>
      </c>
      <c r="G29" s="537"/>
      <c r="H29" s="537"/>
      <c r="I29" s="537">
        <v>500</v>
      </c>
      <c r="J29" s="537"/>
      <c r="K29" s="537"/>
      <c r="L29" s="537" t="s">
        <v>425</v>
      </c>
      <c r="M29" s="537" t="s">
        <v>491</v>
      </c>
      <c r="N29" s="537"/>
      <c r="O29" s="537" t="s">
        <v>428</v>
      </c>
    </row>
    <row r="30" spans="1:15" ht="144.75" customHeight="1" x14ac:dyDescent="0.25">
      <c r="A30" s="537">
        <v>28</v>
      </c>
      <c r="B30" s="537" t="s">
        <v>4183</v>
      </c>
      <c r="C30" s="537" t="s">
        <v>4184</v>
      </c>
      <c r="D30" s="537" t="s">
        <v>423</v>
      </c>
      <c r="E30" s="537" t="s">
        <v>472</v>
      </c>
      <c r="F30" s="537" t="s">
        <v>413</v>
      </c>
      <c r="G30" s="537"/>
      <c r="H30" s="537"/>
      <c r="I30" s="537">
        <v>5000</v>
      </c>
      <c r="J30" s="537"/>
      <c r="K30" s="537"/>
      <c r="L30" s="537" t="s">
        <v>445</v>
      </c>
      <c r="M30" s="537" t="s">
        <v>492</v>
      </c>
      <c r="N30" s="537"/>
      <c r="O30" s="537" t="s">
        <v>428</v>
      </c>
    </row>
    <row r="31" spans="1:15" ht="144.75" customHeight="1" x14ac:dyDescent="0.25">
      <c r="A31" s="537">
        <v>29</v>
      </c>
      <c r="B31" s="537" t="s">
        <v>4185</v>
      </c>
      <c r="C31" s="537" t="s">
        <v>4186</v>
      </c>
      <c r="D31" s="537" t="s">
        <v>423</v>
      </c>
      <c r="E31" s="537" t="s">
        <v>472</v>
      </c>
      <c r="F31" s="537" t="s">
        <v>408</v>
      </c>
      <c r="G31" s="537" t="s">
        <v>493</v>
      </c>
      <c r="H31" s="537">
        <v>6</v>
      </c>
      <c r="I31" s="537">
        <v>6</v>
      </c>
      <c r="J31" s="537"/>
      <c r="K31" s="537"/>
      <c r="L31" s="537" t="s">
        <v>445</v>
      </c>
      <c r="M31" s="537" t="s">
        <v>492</v>
      </c>
      <c r="N31" s="537"/>
      <c r="O31" s="537" t="s">
        <v>494</v>
      </c>
    </row>
    <row r="32" spans="1:15" ht="144.75" customHeight="1" x14ac:dyDescent="0.25">
      <c r="A32" s="537">
        <v>30</v>
      </c>
      <c r="B32" s="537" t="s">
        <v>4187</v>
      </c>
      <c r="C32" s="537" t="s">
        <v>4188</v>
      </c>
      <c r="D32" s="537" t="s">
        <v>423</v>
      </c>
      <c r="E32" s="537" t="s">
        <v>472</v>
      </c>
      <c r="F32" s="537" t="s">
        <v>408</v>
      </c>
      <c r="G32" s="537" t="s">
        <v>493</v>
      </c>
      <c r="H32" s="537">
        <v>6</v>
      </c>
      <c r="I32" s="537">
        <v>6</v>
      </c>
      <c r="J32" s="537"/>
      <c r="K32" s="537"/>
      <c r="L32" s="537" t="s">
        <v>445</v>
      </c>
      <c r="M32" s="537" t="s">
        <v>492</v>
      </c>
      <c r="N32" s="537"/>
      <c r="O32" s="537" t="s">
        <v>494</v>
      </c>
    </row>
    <row r="33" spans="1:15" ht="144.75" customHeight="1" x14ac:dyDescent="0.25">
      <c r="A33" s="537">
        <v>31</v>
      </c>
      <c r="B33" s="537" t="s">
        <v>4189</v>
      </c>
      <c r="C33" s="537" t="s">
        <v>4190</v>
      </c>
      <c r="D33" s="537" t="s">
        <v>423</v>
      </c>
      <c r="E33" s="537" t="s">
        <v>472</v>
      </c>
      <c r="F33" s="537" t="s">
        <v>413</v>
      </c>
      <c r="G33" s="537"/>
      <c r="H33" s="537"/>
      <c r="I33" s="537">
        <v>500</v>
      </c>
      <c r="J33" s="537"/>
      <c r="K33" s="537"/>
      <c r="L33" s="537" t="s">
        <v>445</v>
      </c>
      <c r="M33" s="537" t="s">
        <v>492</v>
      </c>
      <c r="N33" s="537"/>
      <c r="O33" s="537" t="s">
        <v>428</v>
      </c>
    </row>
    <row r="34" spans="1:15" ht="144.75" customHeight="1" x14ac:dyDescent="0.25">
      <c r="A34" s="537">
        <v>32</v>
      </c>
      <c r="B34" s="537" t="s">
        <v>4191</v>
      </c>
      <c r="C34" s="537" t="s">
        <v>4192</v>
      </c>
      <c r="D34" s="537" t="s">
        <v>423</v>
      </c>
      <c r="E34" s="537" t="s">
        <v>424</v>
      </c>
      <c r="F34" s="537" t="s">
        <v>413</v>
      </c>
      <c r="G34" s="538" t="s">
        <v>495</v>
      </c>
      <c r="H34" s="538">
        <v>10</v>
      </c>
      <c r="I34" s="538">
        <v>10</v>
      </c>
      <c r="J34" s="537"/>
      <c r="K34" s="537"/>
      <c r="L34" s="537" t="s">
        <v>425</v>
      </c>
      <c r="M34" s="537" t="s">
        <v>426</v>
      </c>
      <c r="N34" s="539" t="s">
        <v>496</v>
      </c>
      <c r="O34" s="537" t="s">
        <v>428</v>
      </c>
    </row>
    <row r="35" spans="1:15" ht="144.75" customHeight="1" x14ac:dyDescent="0.25">
      <c r="A35" s="537">
        <v>33</v>
      </c>
      <c r="B35" s="537" t="s">
        <v>4193</v>
      </c>
      <c r="C35" s="537" t="s">
        <v>4194</v>
      </c>
      <c r="D35" s="537" t="s">
        <v>423</v>
      </c>
      <c r="E35" s="537" t="s">
        <v>424</v>
      </c>
      <c r="F35" s="537" t="s">
        <v>413</v>
      </c>
      <c r="G35" s="538"/>
      <c r="H35" s="540"/>
      <c r="I35" s="537">
        <v>255</v>
      </c>
      <c r="J35" s="537"/>
      <c r="K35" s="537"/>
      <c r="L35" s="537" t="s">
        <v>425</v>
      </c>
      <c r="M35" s="537" t="s">
        <v>426</v>
      </c>
      <c r="N35" s="539" t="s">
        <v>497</v>
      </c>
      <c r="O35" s="537" t="s">
        <v>428</v>
      </c>
    </row>
    <row r="36" spans="1:15" ht="144.75" customHeight="1" x14ac:dyDescent="0.25">
      <c r="A36" s="537">
        <v>34</v>
      </c>
      <c r="B36" s="537" t="s">
        <v>4195</v>
      </c>
      <c r="C36" s="537" t="s">
        <v>4196</v>
      </c>
      <c r="D36" s="537" t="s">
        <v>423</v>
      </c>
      <c r="E36" s="537" t="s">
        <v>424</v>
      </c>
      <c r="F36" s="537" t="s">
        <v>413</v>
      </c>
      <c r="G36" s="538"/>
      <c r="H36" s="538"/>
      <c r="I36" s="538">
        <v>20</v>
      </c>
      <c r="J36" s="537"/>
      <c r="K36" s="537"/>
      <c r="L36" s="537" t="s">
        <v>425</v>
      </c>
      <c r="M36" s="537" t="s">
        <v>426</v>
      </c>
      <c r="N36" s="539" t="s">
        <v>496</v>
      </c>
      <c r="O36" s="537" t="s">
        <v>428</v>
      </c>
    </row>
    <row r="37" spans="1:15" ht="144.75" customHeight="1" x14ac:dyDescent="0.25">
      <c r="A37" s="537">
        <v>35</v>
      </c>
      <c r="B37" s="537" t="s">
        <v>498</v>
      </c>
      <c r="C37" s="537" t="s">
        <v>4197</v>
      </c>
      <c r="D37" s="537" t="s">
        <v>423</v>
      </c>
      <c r="E37" s="537" t="s">
        <v>424</v>
      </c>
      <c r="F37" s="537" t="s">
        <v>413</v>
      </c>
      <c r="G37" s="538" t="s">
        <v>290</v>
      </c>
      <c r="H37" s="538"/>
      <c r="I37" s="537">
        <v>1</v>
      </c>
      <c r="J37" s="537" t="s">
        <v>499</v>
      </c>
      <c r="K37" s="537" t="s">
        <v>500</v>
      </c>
      <c r="L37" s="537" t="s">
        <v>445</v>
      </c>
      <c r="M37" s="537" t="s">
        <v>501</v>
      </c>
      <c r="N37" s="537"/>
      <c r="O37" s="537" t="s">
        <v>494</v>
      </c>
    </row>
    <row r="38" spans="1:15" ht="144.75" customHeight="1" x14ac:dyDescent="0.25">
      <c r="A38" s="537">
        <v>36</v>
      </c>
      <c r="B38" s="537" t="s">
        <v>502</v>
      </c>
      <c r="C38" s="537" t="s">
        <v>4198</v>
      </c>
      <c r="D38" s="537" t="s">
        <v>423</v>
      </c>
      <c r="E38" s="537" t="s">
        <v>424</v>
      </c>
      <c r="F38" s="537" t="s">
        <v>413</v>
      </c>
      <c r="G38" s="538"/>
      <c r="H38" s="538"/>
      <c r="I38" s="537">
        <v>255</v>
      </c>
      <c r="J38" s="537"/>
      <c r="K38" s="537"/>
      <c r="L38" s="537" t="s">
        <v>445</v>
      </c>
      <c r="M38" s="537" t="s">
        <v>503</v>
      </c>
      <c r="N38" s="537"/>
      <c r="O38" s="537" t="s">
        <v>494</v>
      </c>
    </row>
    <row r="39" spans="1:15" ht="144.75" customHeight="1" x14ac:dyDescent="0.25">
      <c r="A39" s="537">
        <v>37</v>
      </c>
      <c r="B39" s="537" t="s">
        <v>504</v>
      </c>
      <c r="C39" s="537" t="s">
        <v>4199</v>
      </c>
      <c r="D39" s="537" t="s">
        <v>423</v>
      </c>
      <c r="E39" s="537" t="s">
        <v>472</v>
      </c>
      <c r="F39" s="537" t="s">
        <v>413</v>
      </c>
      <c r="G39" s="537"/>
      <c r="H39" s="537"/>
      <c r="I39" s="537">
        <v>5000</v>
      </c>
      <c r="J39" s="537"/>
      <c r="K39" s="537"/>
      <c r="L39" s="537" t="s">
        <v>445</v>
      </c>
      <c r="M39" s="537" t="s">
        <v>492</v>
      </c>
      <c r="N39" s="537"/>
      <c r="O39" s="537" t="s">
        <v>494</v>
      </c>
    </row>
    <row r="40" spans="1:15" ht="144.75" customHeight="1" x14ac:dyDescent="0.25">
      <c r="A40" s="537">
        <v>38</v>
      </c>
      <c r="B40" s="537" t="s">
        <v>505</v>
      </c>
      <c r="C40" s="537" t="s">
        <v>4200</v>
      </c>
      <c r="D40" s="537" t="s">
        <v>423</v>
      </c>
      <c r="E40" s="537" t="s">
        <v>444</v>
      </c>
      <c r="F40" s="537" t="s">
        <v>413</v>
      </c>
      <c r="G40" s="538"/>
      <c r="H40" s="540"/>
      <c r="I40" s="540" t="s">
        <v>449</v>
      </c>
      <c r="J40" s="537"/>
      <c r="K40" s="537"/>
      <c r="L40" s="537" t="s">
        <v>445</v>
      </c>
      <c r="M40" s="537" t="s">
        <v>506</v>
      </c>
      <c r="N40" s="537" t="s">
        <v>507</v>
      </c>
      <c r="O40" s="537" t="s">
        <v>428</v>
      </c>
    </row>
    <row r="41" spans="1:15" ht="144.75" customHeight="1" x14ac:dyDescent="0.25">
      <c r="A41" s="537">
        <v>39</v>
      </c>
      <c r="B41" s="537" t="s">
        <v>508</v>
      </c>
      <c r="C41" s="537" t="s">
        <v>4201</v>
      </c>
      <c r="D41" s="537" t="s">
        <v>423</v>
      </c>
      <c r="E41" s="537" t="s">
        <v>444</v>
      </c>
      <c r="F41" s="537" t="s">
        <v>413</v>
      </c>
      <c r="G41" s="538"/>
      <c r="H41" s="540"/>
      <c r="I41" s="538">
        <v>60</v>
      </c>
      <c r="J41" s="537"/>
      <c r="K41" s="537"/>
      <c r="L41" s="537" t="s">
        <v>445</v>
      </c>
      <c r="M41" s="537" t="s">
        <v>506</v>
      </c>
      <c r="N41" s="537" t="s">
        <v>509</v>
      </c>
      <c r="O41" s="537" t="s">
        <v>428</v>
      </c>
    </row>
    <row r="42" spans="1:15" ht="144.75" customHeight="1" x14ac:dyDescent="0.25">
      <c r="A42" s="537">
        <v>40</v>
      </c>
      <c r="B42" s="537" t="s">
        <v>510</v>
      </c>
      <c r="C42" s="537" t="s">
        <v>4202</v>
      </c>
      <c r="D42" s="537" t="s">
        <v>423</v>
      </c>
      <c r="E42" s="537" t="s">
        <v>444</v>
      </c>
      <c r="F42" s="537" t="s">
        <v>413</v>
      </c>
      <c r="G42" s="538"/>
      <c r="H42" s="540"/>
      <c r="I42" s="538">
        <v>60</v>
      </c>
      <c r="J42" s="537"/>
      <c r="K42" s="537"/>
      <c r="L42" s="537" t="s">
        <v>445</v>
      </c>
      <c r="M42" s="537" t="s">
        <v>506</v>
      </c>
      <c r="N42" s="537" t="s">
        <v>511</v>
      </c>
      <c r="O42" s="537" t="s">
        <v>428</v>
      </c>
    </row>
    <row r="43" spans="1:15" ht="144.75" customHeight="1" x14ac:dyDescent="0.25">
      <c r="A43" s="537">
        <v>41</v>
      </c>
      <c r="B43" s="537" t="s">
        <v>512</v>
      </c>
      <c r="C43" s="537" t="s">
        <v>4203</v>
      </c>
      <c r="D43" s="537" t="s">
        <v>423</v>
      </c>
      <c r="E43" s="537" t="s">
        <v>444</v>
      </c>
      <c r="F43" s="537" t="s">
        <v>413</v>
      </c>
      <c r="G43" s="538"/>
      <c r="H43" s="540"/>
      <c r="I43" s="538">
        <v>255</v>
      </c>
      <c r="J43" s="537"/>
      <c r="K43" s="537"/>
      <c r="L43" s="537" t="s">
        <v>445</v>
      </c>
      <c r="M43" s="537" t="s">
        <v>506</v>
      </c>
      <c r="N43" s="537" t="s">
        <v>513</v>
      </c>
      <c r="O43" s="537" t="s">
        <v>428</v>
      </c>
    </row>
    <row r="44" spans="1:15" ht="144.75" customHeight="1" x14ac:dyDescent="0.25">
      <c r="A44" s="537">
        <v>42</v>
      </c>
      <c r="B44" s="537" t="s">
        <v>514</v>
      </c>
      <c r="C44" s="537" t="s">
        <v>515</v>
      </c>
      <c r="D44" s="537" t="s">
        <v>443</v>
      </c>
      <c r="E44" s="537" t="s">
        <v>444</v>
      </c>
      <c r="F44" s="537" t="s">
        <v>413</v>
      </c>
      <c r="G44" s="538"/>
      <c r="H44" s="538"/>
      <c r="I44" s="538" t="s">
        <v>516</v>
      </c>
      <c r="J44" s="537"/>
      <c r="K44" s="537"/>
      <c r="L44" s="537" t="s">
        <v>425</v>
      </c>
      <c r="M44" s="537" t="s">
        <v>517</v>
      </c>
      <c r="N44" s="537" t="s">
        <v>518</v>
      </c>
      <c r="O44" s="537" t="s">
        <v>428</v>
      </c>
    </row>
    <row r="45" spans="1:15" ht="144.75" customHeight="1" x14ac:dyDescent="0.25">
      <c r="A45" s="537">
        <v>43</v>
      </c>
      <c r="B45" s="537" t="s">
        <v>519</v>
      </c>
      <c r="C45" s="537" t="s">
        <v>4204</v>
      </c>
      <c r="D45" s="537" t="s">
        <v>443</v>
      </c>
      <c r="E45" s="537" t="s">
        <v>444</v>
      </c>
      <c r="F45" s="537" t="s">
        <v>413</v>
      </c>
      <c r="G45" s="538" t="s">
        <v>290</v>
      </c>
      <c r="H45" s="538"/>
      <c r="I45" s="538">
        <v>1</v>
      </c>
      <c r="J45" s="537" t="s">
        <v>4205</v>
      </c>
      <c r="K45" s="537"/>
      <c r="L45" s="537" t="s">
        <v>425</v>
      </c>
      <c r="M45" s="537" t="s">
        <v>517</v>
      </c>
      <c r="N45" s="537" t="s">
        <v>520</v>
      </c>
      <c r="O45" s="537" t="s">
        <v>428</v>
      </c>
    </row>
    <row r="46" spans="1:15" ht="144.75" customHeight="1" x14ac:dyDescent="0.25">
      <c r="A46" s="537">
        <v>44</v>
      </c>
      <c r="B46" s="537" t="s">
        <v>521</v>
      </c>
      <c r="C46" s="537" t="s">
        <v>4206</v>
      </c>
      <c r="D46" s="537" t="s">
        <v>423</v>
      </c>
      <c r="E46" s="537" t="s">
        <v>444</v>
      </c>
      <c r="F46" s="537" t="s">
        <v>413</v>
      </c>
      <c r="G46" s="538" t="s">
        <v>290</v>
      </c>
      <c r="H46" s="538"/>
      <c r="I46" s="538">
        <v>1</v>
      </c>
      <c r="J46" s="537" t="s">
        <v>4207</v>
      </c>
      <c r="K46" s="537"/>
      <c r="L46" s="537" t="s">
        <v>425</v>
      </c>
      <c r="M46" s="537" t="s">
        <v>517</v>
      </c>
      <c r="N46" s="537" t="s">
        <v>522</v>
      </c>
      <c r="O46" s="537" t="s">
        <v>428</v>
      </c>
    </row>
    <row r="47" spans="1:15" ht="144.75" customHeight="1" x14ac:dyDescent="0.25">
      <c r="A47" s="537">
        <v>45</v>
      </c>
      <c r="B47" s="537" t="s">
        <v>523</v>
      </c>
      <c r="C47" s="537" t="s">
        <v>4208</v>
      </c>
      <c r="D47" s="537" t="s">
        <v>4209</v>
      </c>
      <c r="E47" s="537" t="s">
        <v>444</v>
      </c>
      <c r="F47" s="537" t="s">
        <v>413</v>
      </c>
      <c r="G47" s="538"/>
      <c r="H47" s="538"/>
      <c r="I47" s="538" t="s">
        <v>524</v>
      </c>
      <c r="J47" s="537"/>
      <c r="K47" s="537"/>
      <c r="L47" s="537" t="s">
        <v>425</v>
      </c>
      <c r="M47" s="537" t="s">
        <v>517</v>
      </c>
      <c r="N47" s="537" t="s">
        <v>525</v>
      </c>
      <c r="O47" s="537" t="s">
        <v>428</v>
      </c>
    </row>
    <row r="48" spans="1:15" ht="144.75" customHeight="1" x14ac:dyDescent="0.25">
      <c r="A48" s="537">
        <v>46</v>
      </c>
      <c r="B48" s="537" t="s">
        <v>526</v>
      </c>
      <c r="C48" s="537" t="s">
        <v>4210</v>
      </c>
      <c r="D48" s="537" t="s">
        <v>423</v>
      </c>
      <c r="E48" s="537" t="s">
        <v>444</v>
      </c>
      <c r="F48" s="537" t="s">
        <v>413</v>
      </c>
      <c r="G48" s="538"/>
      <c r="H48" s="538"/>
      <c r="I48" s="538">
        <v>2000</v>
      </c>
      <c r="J48" s="537"/>
      <c r="K48" s="537"/>
      <c r="L48" s="537" t="s">
        <v>425</v>
      </c>
      <c r="M48" s="537" t="s">
        <v>517</v>
      </c>
      <c r="N48" s="537" t="s">
        <v>527</v>
      </c>
      <c r="O48" s="537" t="s">
        <v>428</v>
      </c>
    </row>
    <row r="49" spans="1:15" ht="144.75" customHeight="1" x14ac:dyDescent="0.25">
      <c r="A49" s="537">
        <v>47</v>
      </c>
      <c r="B49" s="537" t="s">
        <v>528</v>
      </c>
      <c r="C49" s="537" t="s">
        <v>4211</v>
      </c>
      <c r="D49" s="537" t="s">
        <v>423</v>
      </c>
      <c r="E49" s="537" t="s">
        <v>444</v>
      </c>
      <c r="F49" s="537" t="s">
        <v>47</v>
      </c>
      <c r="G49" s="538" t="s">
        <v>401</v>
      </c>
      <c r="H49" s="538">
        <v>8</v>
      </c>
      <c r="I49" s="538">
        <v>8</v>
      </c>
      <c r="J49" s="537"/>
      <c r="K49" s="537"/>
      <c r="L49" s="537" t="s">
        <v>425</v>
      </c>
      <c r="M49" s="537" t="s">
        <v>517</v>
      </c>
      <c r="N49" s="537" t="s">
        <v>529</v>
      </c>
      <c r="O49" s="537" t="s">
        <v>428</v>
      </c>
    </row>
    <row r="50" spans="1:15" ht="144.75" customHeight="1" x14ac:dyDescent="0.25">
      <c r="A50" s="537">
        <v>48</v>
      </c>
      <c r="B50" s="537" t="s">
        <v>530</v>
      </c>
      <c r="C50" s="537" t="s">
        <v>4212</v>
      </c>
      <c r="D50" s="537" t="s">
        <v>423</v>
      </c>
      <c r="E50" s="537" t="s">
        <v>444</v>
      </c>
      <c r="F50" s="537" t="s">
        <v>47</v>
      </c>
      <c r="G50" s="538" t="s">
        <v>401</v>
      </c>
      <c r="H50" s="538">
        <v>8</v>
      </c>
      <c r="I50" s="538">
        <v>8</v>
      </c>
      <c r="J50" s="537"/>
      <c r="K50" s="537"/>
      <c r="L50" s="537" t="s">
        <v>425</v>
      </c>
      <c r="M50" s="537" t="s">
        <v>517</v>
      </c>
      <c r="N50" s="537" t="s">
        <v>529</v>
      </c>
      <c r="O50" s="537" t="s">
        <v>428</v>
      </c>
    </row>
    <row r="51" spans="1:15" ht="144.75" customHeight="1" x14ac:dyDescent="0.25">
      <c r="A51" s="537">
        <v>49</v>
      </c>
      <c r="B51" s="537" t="s">
        <v>531</v>
      </c>
      <c r="C51" s="537" t="s">
        <v>532</v>
      </c>
      <c r="D51" s="537" t="s">
        <v>443</v>
      </c>
      <c r="E51" s="537" t="s">
        <v>444</v>
      </c>
      <c r="F51" s="537" t="s">
        <v>413</v>
      </c>
      <c r="G51" s="538"/>
      <c r="H51" s="538"/>
      <c r="I51" s="538" t="s">
        <v>516</v>
      </c>
      <c r="J51" s="537"/>
      <c r="K51" s="537"/>
      <c r="L51" s="537" t="s">
        <v>425</v>
      </c>
      <c r="M51" s="537" t="s">
        <v>517</v>
      </c>
      <c r="N51" s="537" t="s">
        <v>533</v>
      </c>
      <c r="O51" s="537" t="s">
        <v>428</v>
      </c>
    </row>
    <row r="52" spans="1:15" ht="144.75" customHeight="1" x14ac:dyDescent="0.25">
      <c r="A52" s="537">
        <v>50</v>
      </c>
      <c r="B52" s="537" t="s">
        <v>534</v>
      </c>
      <c r="C52" s="537" t="s">
        <v>4213</v>
      </c>
      <c r="D52" s="537" t="s">
        <v>423</v>
      </c>
      <c r="E52" s="537" t="s">
        <v>444</v>
      </c>
      <c r="F52" s="537" t="s">
        <v>413</v>
      </c>
      <c r="G52" s="538"/>
      <c r="H52" s="538"/>
      <c r="I52" s="538">
        <v>1</v>
      </c>
      <c r="J52" s="537" t="s">
        <v>535</v>
      </c>
      <c r="K52" s="537"/>
      <c r="L52" s="537" t="s">
        <v>425</v>
      </c>
      <c r="M52" s="537" t="s">
        <v>517</v>
      </c>
      <c r="N52" s="537"/>
      <c r="O52" s="537" t="s">
        <v>494</v>
      </c>
    </row>
    <row r="53" spans="1:15" ht="144.75" customHeight="1" x14ac:dyDescent="0.25">
      <c r="A53" s="537">
        <v>51</v>
      </c>
      <c r="B53" s="537" t="s">
        <v>536</v>
      </c>
      <c r="C53" s="537" t="s">
        <v>537</v>
      </c>
      <c r="D53" s="537" t="s">
        <v>423</v>
      </c>
      <c r="E53" s="537" t="s">
        <v>444</v>
      </c>
      <c r="F53" s="537" t="s">
        <v>413</v>
      </c>
      <c r="G53" s="538"/>
      <c r="H53" s="538"/>
      <c r="I53" s="538">
        <v>255</v>
      </c>
      <c r="J53" s="537"/>
      <c r="K53" s="537"/>
      <c r="L53" s="537" t="s">
        <v>425</v>
      </c>
      <c r="M53" s="537" t="s">
        <v>517</v>
      </c>
      <c r="N53" s="537"/>
      <c r="O53" s="537" t="s">
        <v>494</v>
      </c>
    </row>
    <row r="54" spans="1:15" ht="144.75" customHeight="1" x14ac:dyDescent="0.25">
      <c r="A54" s="537">
        <v>52</v>
      </c>
      <c r="B54" s="537" t="s">
        <v>538</v>
      </c>
      <c r="C54" s="537" t="s">
        <v>539</v>
      </c>
      <c r="D54" s="537" t="s">
        <v>423</v>
      </c>
      <c r="E54" s="537" t="s">
        <v>444</v>
      </c>
      <c r="F54" s="537" t="s">
        <v>413</v>
      </c>
      <c r="G54" s="538"/>
      <c r="H54" s="538"/>
      <c r="I54" s="538" t="s">
        <v>540</v>
      </c>
      <c r="J54" s="537"/>
      <c r="K54" s="537"/>
      <c r="L54" s="537" t="s">
        <v>425</v>
      </c>
      <c r="M54" s="537" t="s">
        <v>517</v>
      </c>
      <c r="N54" s="537" t="s">
        <v>541</v>
      </c>
      <c r="O54" s="537" t="s">
        <v>428</v>
      </c>
    </row>
    <row r="55" spans="1:15" ht="144.75" customHeight="1" x14ac:dyDescent="0.25">
      <c r="A55" s="537">
        <v>53</v>
      </c>
      <c r="B55" s="537" t="s">
        <v>542</v>
      </c>
      <c r="C55" s="537" t="s">
        <v>543</v>
      </c>
      <c r="D55" s="537" t="s">
        <v>443</v>
      </c>
      <c r="E55" s="537" t="s">
        <v>444</v>
      </c>
      <c r="F55" s="537" t="s">
        <v>413</v>
      </c>
      <c r="G55" s="538"/>
      <c r="H55" s="538"/>
      <c r="I55" s="538" t="s">
        <v>544</v>
      </c>
      <c r="J55" s="537"/>
      <c r="K55" s="537"/>
      <c r="L55" s="537" t="s">
        <v>425</v>
      </c>
      <c r="M55" s="537" t="s">
        <v>517</v>
      </c>
      <c r="N55" s="537" t="s">
        <v>545</v>
      </c>
      <c r="O55" s="537" t="s">
        <v>428</v>
      </c>
    </row>
    <row r="56" spans="1:15" ht="144.75" customHeight="1" x14ac:dyDescent="0.25">
      <c r="A56" s="537">
        <v>54</v>
      </c>
      <c r="B56" s="537" t="s">
        <v>546</v>
      </c>
      <c r="C56" s="537" t="s">
        <v>547</v>
      </c>
      <c r="D56" s="537" t="s">
        <v>443</v>
      </c>
      <c r="E56" s="537" t="s">
        <v>444</v>
      </c>
      <c r="F56" s="537" t="s">
        <v>413</v>
      </c>
      <c r="G56" s="538" t="s">
        <v>290</v>
      </c>
      <c r="H56" s="538"/>
      <c r="I56" s="538">
        <v>1</v>
      </c>
      <c r="J56" s="537" t="s">
        <v>4205</v>
      </c>
      <c r="K56" s="537"/>
      <c r="L56" s="537" t="s">
        <v>425</v>
      </c>
      <c r="M56" s="537" t="s">
        <v>517</v>
      </c>
      <c r="N56" s="537" t="s">
        <v>548</v>
      </c>
      <c r="O56" s="537" t="s">
        <v>428</v>
      </c>
    </row>
    <row r="57" spans="1:15" ht="144.75" customHeight="1" x14ac:dyDescent="0.25">
      <c r="A57" s="537">
        <v>55</v>
      </c>
      <c r="B57" s="537" t="s">
        <v>549</v>
      </c>
      <c r="C57" s="537" t="s">
        <v>4214</v>
      </c>
      <c r="D57" s="537" t="s">
        <v>423</v>
      </c>
      <c r="E57" s="537" t="s">
        <v>444</v>
      </c>
      <c r="F57" s="537" t="s">
        <v>408</v>
      </c>
      <c r="G57" s="538"/>
      <c r="H57" s="538"/>
      <c r="I57" s="538">
        <v>10</v>
      </c>
      <c r="J57" s="537"/>
      <c r="K57" s="537"/>
      <c r="L57" s="537" t="s">
        <v>425</v>
      </c>
      <c r="M57" s="537" t="s">
        <v>550</v>
      </c>
      <c r="N57" s="537"/>
      <c r="O57" s="537" t="s">
        <v>494</v>
      </c>
    </row>
    <row r="58" spans="1:15" ht="144.75" customHeight="1" x14ac:dyDescent="0.25">
      <c r="A58" s="537">
        <v>56</v>
      </c>
      <c r="B58" s="537" t="s">
        <v>551</v>
      </c>
      <c r="C58" s="537" t="s">
        <v>552</v>
      </c>
      <c r="D58" s="537" t="s">
        <v>423</v>
      </c>
      <c r="E58" s="537" t="s">
        <v>444</v>
      </c>
      <c r="F58" s="537" t="s">
        <v>413</v>
      </c>
      <c r="G58" s="538"/>
      <c r="H58" s="538"/>
      <c r="I58" s="538">
        <v>255</v>
      </c>
      <c r="J58" s="537"/>
      <c r="K58" s="537"/>
      <c r="L58" s="537" t="s">
        <v>425</v>
      </c>
      <c r="M58" s="537" t="s">
        <v>517</v>
      </c>
      <c r="N58" s="537"/>
      <c r="O58" s="537" t="s">
        <v>494</v>
      </c>
    </row>
    <row r="59" spans="1:15" ht="144.75" customHeight="1" x14ac:dyDescent="0.25">
      <c r="A59" s="537">
        <v>57</v>
      </c>
      <c r="B59" s="537" t="s">
        <v>553</v>
      </c>
      <c r="C59" s="537" t="s">
        <v>4215</v>
      </c>
      <c r="D59" s="537" t="s">
        <v>423</v>
      </c>
      <c r="E59" s="537" t="s">
        <v>444</v>
      </c>
      <c r="F59" s="537" t="s">
        <v>413</v>
      </c>
      <c r="G59" s="538" t="s">
        <v>290</v>
      </c>
      <c r="H59" s="538"/>
      <c r="I59" s="538">
        <v>1</v>
      </c>
      <c r="J59" s="537" t="s">
        <v>4216</v>
      </c>
      <c r="K59" s="537"/>
      <c r="L59" s="537" t="s">
        <v>425</v>
      </c>
      <c r="M59" s="537" t="s">
        <v>517</v>
      </c>
      <c r="N59" s="537"/>
      <c r="O59" s="537" t="s">
        <v>494</v>
      </c>
    </row>
    <row r="60" spans="1:15" ht="144.75" customHeight="1" x14ac:dyDescent="0.25">
      <c r="A60" s="537">
        <v>58</v>
      </c>
      <c r="B60" s="537" t="s">
        <v>554</v>
      </c>
      <c r="C60" s="537" t="s">
        <v>4217</v>
      </c>
      <c r="D60" s="537" t="s">
        <v>423</v>
      </c>
      <c r="E60" s="537" t="s">
        <v>444</v>
      </c>
      <c r="F60" s="537" t="s">
        <v>47</v>
      </c>
      <c r="G60" s="537" t="s">
        <v>401</v>
      </c>
      <c r="H60" s="538">
        <v>8</v>
      </c>
      <c r="I60" s="538">
        <v>8</v>
      </c>
      <c r="J60" s="537"/>
      <c r="K60" s="537"/>
      <c r="L60" s="537" t="s">
        <v>425</v>
      </c>
      <c r="M60" s="537" t="s">
        <v>517</v>
      </c>
      <c r="N60" s="537" t="s">
        <v>555</v>
      </c>
      <c r="O60" s="537" t="s">
        <v>428</v>
      </c>
    </row>
    <row r="61" spans="1:15" ht="144.75" customHeight="1" x14ac:dyDescent="0.25">
      <c r="A61" s="537">
        <v>59</v>
      </c>
      <c r="B61" s="537" t="s">
        <v>556</v>
      </c>
      <c r="C61" s="542" t="s">
        <v>4218</v>
      </c>
      <c r="D61" s="537" t="s">
        <v>443</v>
      </c>
      <c r="E61" s="537" t="s">
        <v>444</v>
      </c>
      <c r="F61" s="537" t="s">
        <v>413</v>
      </c>
      <c r="G61" s="537"/>
      <c r="H61" s="538"/>
      <c r="I61" s="538" t="s">
        <v>516</v>
      </c>
      <c r="J61" s="537"/>
      <c r="K61" s="537"/>
      <c r="L61" s="537" t="s">
        <v>425</v>
      </c>
      <c r="M61" s="537" t="s">
        <v>517</v>
      </c>
      <c r="N61" s="537" t="s">
        <v>555</v>
      </c>
      <c r="O61" s="537" t="s">
        <v>428</v>
      </c>
    </row>
    <row r="62" spans="1:15" ht="144.75" customHeight="1" x14ac:dyDescent="0.25">
      <c r="A62" s="537">
        <v>60</v>
      </c>
      <c r="B62" s="537" t="s">
        <v>557</v>
      </c>
      <c r="C62" s="537" t="s">
        <v>4219</v>
      </c>
      <c r="D62" s="537" t="s">
        <v>423</v>
      </c>
      <c r="E62" s="537" t="s">
        <v>444</v>
      </c>
      <c r="F62" s="537" t="s">
        <v>408</v>
      </c>
      <c r="G62" s="537" t="s">
        <v>558</v>
      </c>
      <c r="H62" s="538"/>
      <c r="I62" s="538">
        <v>2</v>
      </c>
      <c r="J62" s="537"/>
      <c r="K62" s="537"/>
      <c r="L62" s="537" t="s">
        <v>425</v>
      </c>
      <c r="M62" s="537" t="s">
        <v>517</v>
      </c>
      <c r="N62" s="537" t="s">
        <v>555</v>
      </c>
      <c r="O62" s="537" t="s">
        <v>428</v>
      </c>
    </row>
    <row r="63" spans="1:15" ht="144.75" customHeight="1" x14ac:dyDescent="0.25">
      <c r="A63" s="537">
        <v>61</v>
      </c>
      <c r="B63" s="537" t="s">
        <v>559</v>
      </c>
      <c r="C63" s="537" t="s">
        <v>4220</v>
      </c>
      <c r="D63" s="537" t="s">
        <v>423</v>
      </c>
      <c r="E63" s="537" t="s">
        <v>444</v>
      </c>
      <c r="F63" s="537" t="s">
        <v>413</v>
      </c>
      <c r="G63" s="537" t="s">
        <v>290</v>
      </c>
      <c r="H63" s="538"/>
      <c r="I63" s="538">
        <v>1</v>
      </c>
      <c r="J63" s="537" t="s">
        <v>560</v>
      </c>
      <c r="K63" s="537"/>
      <c r="L63" s="537" t="s">
        <v>425</v>
      </c>
      <c r="M63" s="537" t="s">
        <v>517</v>
      </c>
      <c r="N63" s="537" t="s">
        <v>555</v>
      </c>
      <c r="O63" s="537" t="s">
        <v>428</v>
      </c>
    </row>
    <row r="64" spans="1:15" s="288" customFormat="1" ht="144.75" customHeight="1" x14ac:dyDescent="0.25">
      <c r="A64" s="537">
        <v>62</v>
      </c>
      <c r="B64" s="537" t="s">
        <v>561</v>
      </c>
      <c r="C64" s="537" t="s">
        <v>562</v>
      </c>
      <c r="D64" s="537" t="s">
        <v>423</v>
      </c>
      <c r="E64" s="537" t="s">
        <v>444</v>
      </c>
      <c r="F64" s="537" t="s">
        <v>413</v>
      </c>
      <c r="G64" s="537" t="s">
        <v>290</v>
      </c>
      <c r="H64" s="538">
        <v>1</v>
      </c>
      <c r="I64" s="538">
        <v>1</v>
      </c>
      <c r="J64" s="537" t="s">
        <v>563</v>
      </c>
      <c r="K64" s="537" t="s">
        <v>564</v>
      </c>
      <c r="L64" s="537" t="s">
        <v>425</v>
      </c>
      <c r="M64" s="537" t="s">
        <v>517</v>
      </c>
      <c r="N64" s="537"/>
      <c r="O64" s="537" t="s">
        <v>428</v>
      </c>
    </row>
    <row r="65" spans="1:15" ht="144.75" customHeight="1" x14ac:dyDescent="0.25">
      <c r="A65" s="537">
        <v>63</v>
      </c>
      <c r="B65" s="537" t="s">
        <v>565</v>
      </c>
      <c r="C65" s="537" t="s">
        <v>4221</v>
      </c>
      <c r="D65" s="537" t="s">
        <v>423</v>
      </c>
      <c r="E65" s="537" t="s">
        <v>444</v>
      </c>
      <c r="F65" s="537" t="s">
        <v>413</v>
      </c>
      <c r="G65" s="538" t="s">
        <v>290</v>
      </c>
      <c r="H65" s="540"/>
      <c r="I65" s="538">
        <v>1</v>
      </c>
      <c r="J65" s="537" t="s">
        <v>566</v>
      </c>
      <c r="K65" s="537"/>
      <c r="L65" s="537" t="s">
        <v>425</v>
      </c>
      <c r="M65" s="537" t="s">
        <v>567</v>
      </c>
      <c r="N65" s="537" t="s">
        <v>568</v>
      </c>
      <c r="O65" s="537" t="s">
        <v>428</v>
      </c>
    </row>
    <row r="66" spans="1:15" ht="144.75" customHeight="1" x14ac:dyDescent="0.25">
      <c r="A66" s="537">
        <v>64</v>
      </c>
      <c r="B66" s="537" t="s">
        <v>569</v>
      </c>
      <c r="C66" s="537" t="s">
        <v>570</v>
      </c>
      <c r="D66" s="537" t="s">
        <v>423</v>
      </c>
      <c r="E66" s="537" t="s">
        <v>444</v>
      </c>
      <c r="F66" s="537" t="s">
        <v>484</v>
      </c>
      <c r="G66" s="538"/>
      <c r="H66" s="538"/>
      <c r="I66" s="538">
        <v>20</v>
      </c>
      <c r="J66" s="537"/>
      <c r="K66" s="537"/>
      <c r="L66" s="537" t="s">
        <v>425</v>
      </c>
      <c r="M66" s="537" t="s">
        <v>550</v>
      </c>
      <c r="N66" s="537"/>
      <c r="O66" s="537" t="s">
        <v>494</v>
      </c>
    </row>
    <row r="67" spans="1:15" ht="144.75" customHeight="1" x14ac:dyDescent="0.25">
      <c r="A67" s="537">
        <v>65</v>
      </c>
      <c r="B67" s="537" t="s">
        <v>571</v>
      </c>
      <c r="C67" s="537" t="s">
        <v>4222</v>
      </c>
      <c r="D67" s="537" t="s">
        <v>443</v>
      </c>
      <c r="E67" s="537" t="s">
        <v>444</v>
      </c>
      <c r="F67" s="537" t="s">
        <v>413</v>
      </c>
      <c r="G67" s="538"/>
      <c r="H67" s="538"/>
      <c r="I67" s="538" t="s">
        <v>449</v>
      </c>
      <c r="J67" s="537"/>
      <c r="K67" s="537"/>
      <c r="L67" s="537" t="s">
        <v>425</v>
      </c>
      <c r="M67" s="537" t="s">
        <v>572</v>
      </c>
      <c r="N67" s="537" t="s">
        <v>573</v>
      </c>
      <c r="O67" s="537" t="s">
        <v>428</v>
      </c>
    </row>
    <row r="68" spans="1:15" ht="144.75" customHeight="1" x14ac:dyDescent="0.25">
      <c r="A68" s="537">
        <v>66</v>
      </c>
      <c r="B68" s="537" t="s">
        <v>574</v>
      </c>
      <c r="C68" s="537" t="s">
        <v>4223</v>
      </c>
      <c r="D68" s="537" t="s">
        <v>423</v>
      </c>
      <c r="E68" s="537" t="s">
        <v>444</v>
      </c>
      <c r="F68" s="537" t="s">
        <v>413</v>
      </c>
      <c r="G68" s="538" t="s">
        <v>290</v>
      </c>
      <c r="H68" s="538"/>
      <c r="I68" s="538">
        <v>1</v>
      </c>
      <c r="J68" s="537" t="s">
        <v>575</v>
      </c>
      <c r="K68" s="537"/>
      <c r="L68" s="537" t="s">
        <v>425</v>
      </c>
      <c r="M68" s="537" t="s">
        <v>572</v>
      </c>
      <c r="N68" s="537"/>
      <c r="O68" s="537" t="s">
        <v>494</v>
      </c>
    </row>
    <row r="69" spans="1:15" ht="144.75" customHeight="1" x14ac:dyDescent="0.25">
      <c r="A69" s="537">
        <v>67</v>
      </c>
      <c r="B69" s="537" t="s">
        <v>576</v>
      </c>
      <c r="C69" s="537" t="s">
        <v>577</v>
      </c>
      <c r="D69" s="537" t="s">
        <v>443</v>
      </c>
      <c r="E69" s="537" t="s">
        <v>444</v>
      </c>
      <c r="F69" s="537" t="s">
        <v>413</v>
      </c>
      <c r="G69" s="538"/>
      <c r="H69" s="538"/>
      <c r="I69" s="538" t="s">
        <v>516</v>
      </c>
      <c r="J69" s="537"/>
      <c r="K69" s="537"/>
      <c r="L69" s="537" t="s">
        <v>425</v>
      </c>
      <c r="M69" s="537" t="s">
        <v>517</v>
      </c>
      <c r="N69" s="537" t="s">
        <v>578</v>
      </c>
      <c r="O69" s="537" t="s">
        <v>428</v>
      </c>
    </row>
    <row r="70" spans="1:15" ht="144.75" customHeight="1" x14ac:dyDescent="0.25">
      <c r="A70" s="537">
        <v>68</v>
      </c>
      <c r="B70" s="537" t="s">
        <v>579</v>
      </c>
      <c r="C70" s="537" t="s">
        <v>4224</v>
      </c>
      <c r="D70" s="537" t="s">
        <v>423</v>
      </c>
      <c r="E70" s="537" t="s">
        <v>444</v>
      </c>
      <c r="F70" s="537" t="s">
        <v>408</v>
      </c>
      <c r="G70" s="538"/>
      <c r="H70" s="538"/>
      <c r="I70" s="538">
        <v>10</v>
      </c>
      <c r="J70" s="537"/>
      <c r="K70" s="537"/>
      <c r="L70" s="537" t="s">
        <v>425</v>
      </c>
      <c r="M70" s="537" t="s">
        <v>550</v>
      </c>
      <c r="N70" s="537"/>
      <c r="O70" s="537" t="s">
        <v>494</v>
      </c>
    </row>
    <row r="71" spans="1:15" ht="144.75" customHeight="1" x14ac:dyDescent="0.25">
      <c r="A71" s="537">
        <v>69</v>
      </c>
      <c r="B71" s="537" t="s">
        <v>580</v>
      </c>
      <c r="C71" s="537" t="s">
        <v>4225</v>
      </c>
      <c r="D71" s="537" t="s">
        <v>423</v>
      </c>
      <c r="E71" s="537" t="s">
        <v>444</v>
      </c>
      <c r="F71" s="537" t="s">
        <v>413</v>
      </c>
      <c r="G71" s="538"/>
      <c r="H71" s="538"/>
      <c r="I71" s="538">
        <v>5000</v>
      </c>
      <c r="J71" s="537"/>
      <c r="K71" s="537"/>
      <c r="L71" s="537" t="s">
        <v>425</v>
      </c>
      <c r="M71" s="537" t="s">
        <v>572</v>
      </c>
      <c r="N71" s="537" t="s">
        <v>581</v>
      </c>
      <c r="O71" s="537" t="s">
        <v>428</v>
      </c>
    </row>
    <row r="72" spans="1:15" ht="144.75" customHeight="1" x14ac:dyDescent="0.25">
      <c r="A72" s="537">
        <v>70</v>
      </c>
      <c r="B72" s="537" t="s">
        <v>582</v>
      </c>
      <c r="C72" s="537" t="s">
        <v>4226</v>
      </c>
      <c r="D72" s="537" t="s">
        <v>423</v>
      </c>
      <c r="E72" s="537" t="s">
        <v>444</v>
      </c>
      <c r="F72" s="537" t="s">
        <v>413</v>
      </c>
      <c r="G72" s="538"/>
      <c r="H72" s="538"/>
      <c r="I72" s="538">
        <v>255</v>
      </c>
      <c r="J72" s="537"/>
      <c r="K72" s="537"/>
      <c r="L72" s="537" t="s">
        <v>425</v>
      </c>
      <c r="M72" s="537" t="s">
        <v>572</v>
      </c>
      <c r="N72" s="537"/>
      <c r="O72" s="537" t="s">
        <v>494</v>
      </c>
    </row>
    <row r="73" spans="1:15" ht="144.75" customHeight="1" x14ac:dyDescent="0.25">
      <c r="A73" s="537">
        <v>71</v>
      </c>
      <c r="B73" s="537" t="s">
        <v>583</v>
      </c>
      <c r="C73" s="537" t="s">
        <v>584</v>
      </c>
      <c r="D73" s="537" t="s">
        <v>443</v>
      </c>
      <c r="E73" s="537" t="s">
        <v>444</v>
      </c>
      <c r="F73" s="537" t="s">
        <v>413</v>
      </c>
      <c r="G73" s="538"/>
      <c r="H73" s="538"/>
      <c r="I73" s="538" t="s">
        <v>449</v>
      </c>
      <c r="J73" s="537"/>
      <c r="K73" s="537"/>
      <c r="L73" s="537" t="s">
        <v>425</v>
      </c>
      <c r="M73" s="537" t="s">
        <v>585</v>
      </c>
      <c r="N73" s="537" t="s">
        <v>586</v>
      </c>
      <c r="O73" s="537" t="s">
        <v>428</v>
      </c>
    </row>
    <row r="74" spans="1:15" s="288" customFormat="1" ht="144.75" customHeight="1" x14ac:dyDescent="0.25">
      <c r="A74" s="537">
        <v>72</v>
      </c>
      <c r="B74" s="537" t="s">
        <v>587</v>
      </c>
      <c r="C74" s="537" t="s">
        <v>588</v>
      </c>
      <c r="D74" s="537" t="s">
        <v>423</v>
      </c>
      <c r="E74" s="537" t="s">
        <v>444</v>
      </c>
      <c r="F74" s="537" t="s">
        <v>484</v>
      </c>
      <c r="G74" s="538"/>
      <c r="H74" s="538"/>
      <c r="I74" s="538">
        <v>20</v>
      </c>
      <c r="J74" s="537"/>
      <c r="K74" s="537"/>
      <c r="L74" s="537" t="s">
        <v>425</v>
      </c>
      <c r="M74" s="537" t="s">
        <v>589</v>
      </c>
      <c r="N74" s="537" t="s">
        <v>590</v>
      </c>
      <c r="O74" s="537" t="s">
        <v>428</v>
      </c>
    </row>
    <row r="75" spans="1:15" ht="144.75" customHeight="1" x14ac:dyDescent="0.25">
      <c r="A75" s="537">
        <v>73</v>
      </c>
      <c r="B75" s="537" t="s">
        <v>591</v>
      </c>
      <c r="C75" s="537" t="s">
        <v>4227</v>
      </c>
      <c r="D75" s="537" t="s">
        <v>423</v>
      </c>
      <c r="E75" s="537" t="s">
        <v>444</v>
      </c>
      <c r="F75" s="537" t="s">
        <v>413</v>
      </c>
      <c r="G75" s="538"/>
      <c r="H75" s="540"/>
      <c r="I75" s="540" t="s">
        <v>449</v>
      </c>
      <c r="J75" s="537"/>
      <c r="K75" s="537"/>
      <c r="L75" s="537" t="s">
        <v>445</v>
      </c>
      <c r="M75" s="537" t="s">
        <v>506</v>
      </c>
      <c r="N75" s="537" t="s">
        <v>592</v>
      </c>
      <c r="O75" s="537" t="s">
        <v>428</v>
      </c>
    </row>
    <row r="76" spans="1:15" ht="144.75" customHeight="1" x14ac:dyDescent="0.25">
      <c r="A76" s="537">
        <v>74</v>
      </c>
      <c r="B76" s="537" t="s">
        <v>593</v>
      </c>
      <c r="C76" s="537" t="s">
        <v>594</v>
      </c>
      <c r="D76" s="537" t="s">
        <v>423</v>
      </c>
      <c r="E76" s="537" t="s">
        <v>444</v>
      </c>
      <c r="F76" s="537" t="s">
        <v>413</v>
      </c>
      <c r="G76" s="538"/>
      <c r="H76" s="540"/>
      <c r="I76" s="538">
        <v>60</v>
      </c>
      <c r="J76" s="537"/>
      <c r="K76" s="537"/>
      <c r="L76" s="537" t="s">
        <v>445</v>
      </c>
      <c r="M76" s="537" t="s">
        <v>506</v>
      </c>
      <c r="N76" s="537" t="s">
        <v>595</v>
      </c>
      <c r="O76" s="537" t="s">
        <v>428</v>
      </c>
    </row>
    <row r="77" spans="1:15" ht="144.75" customHeight="1" x14ac:dyDescent="0.25">
      <c r="A77" s="537">
        <v>75</v>
      </c>
      <c r="B77" s="537" t="s">
        <v>596</v>
      </c>
      <c r="C77" s="537" t="s">
        <v>597</v>
      </c>
      <c r="D77" s="537" t="s">
        <v>423</v>
      </c>
      <c r="E77" s="537" t="s">
        <v>444</v>
      </c>
      <c r="F77" s="537" t="s">
        <v>413</v>
      </c>
      <c r="G77" s="538"/>
      <c r="H77" s="540"/>
      <c r="I77" s="538">
        <v>60</v>
      </c>
      <c r="J77" s="537"/>
      <c r="K77" s="537"/>
      <c r="L77" s="537" t="s">
        <v>445</v>
      </c>
      <c r="M77" s="537" t="s">
        <v>506</v>
      </c>
      <c r="N77" s="537" t="s">
        <v>598</v>
      </c>
      <c r="O77" s="537" t="s">
        <v>428</v>
      </c>
    </row>
    <row r="78" spans="1:15" ht="144.75" customHeight="1" x14ac:dyDescent="0.25">
      <c r="A78" s="537">
        <v>76</v>
      </c>
      <c r="B78" s="537" t="s">
        <v>599</v>
      </c>
      <c r="C78" s="537" t="s">
        <v>600</v>
      </c>
      <c r="D78" s="537" t="s">
        <v>423</v>
      </c>
      <c r="E78" s="537" t="s">
        <v>444</v>
      </c>
      <c r="F78" s="537" t="s">
        <v>413</v>
      </c>
      <c r="G78" s="538"/>
      <c r="H78" s="540"/>
      <c r="I78" s="538">
        <v>255</v>
      </c>
      <c r="J78" s="537"/>
      <c r="K78" s="537"/>
      <c r="L78" s="537" t="s">
        <v>445</v>
      </c>
      <c r="M78" s="537" t="s">
        <v>506</v>
      </c>
      <c r="N78" s="537" t="s">
        <v>601</v>
      </c>
      <c r="O78" s="537" t="s">
        <v>428</v>
      </c>
    </row>
    <row r="79" spans="1:15" ht="144.75" customHeight="1" x14ac:dyDescent="0.25">
      <c r="A79" s="537">
        <v>77</v>
      </c>
      <c r="B79" s="537" t="s">
        <v>602</v>
      </c>
      <c r="C79" s="537" t="s">
        <v>4228</v>
      </c>
      <c r="D79" s="537" t="s">
        <v>423</v>
      </c>
      <c r="E79" s="537" t="s">
        <v>444</v>
      </c>
      <c r="F79" s="537" t="s">
        <v>408</v>
      </c>
      <c r="G79" s="538" t="s">
        <v>409</v>
      </c>
      <c r="H79" s="538">
        <v>4</v>
      </c>
      <c r="I79" s="538">
        <v>4</v>
      </c>
      <c r="J79" s="537"/>
      <c r="K79" s="537"/>
      <c r="L79" s="537" t="s">
        <v>425</v>
      </c>
      <c r="M79" s="537" t="s">
        <v>603</v>
      </c>
      <c r="N79" s="537" t="s">
        <v>604</v>
      </c>
      <c r="O79" s="537" t="s">
        <v>428</v>
      </c>
    </row>
    <row r="80" spans="1:15" ht="144.75" customHeight="1" x14ac:dyDescent="0.25">
      <c r="A80" s="537">
        <v>78</v>
      </c>
      <c r="B80" s="537" t="s">
        <v>605</v>
      </c>
      <c r="C80" s="537" t="s">
        <v>606</v>
      </c>
      <c r="D80" s="537" t="s">
        <v>443</v>
      </c>
      <c r="E80" s="537" t="s">
        <v>444</v>
      </c>
      <c r="F80" s="537" t="s">
        <v>413</v>
      </c>
      <c r="G80" s="538"/>
      <c r="H80" s="538"/>
      <c r="I80" s="538" t="s">
        <v>449</v>
      </c>
      <c r="J80" s="537"/>
      <c r="K80" s="537"/>
      <c r="L80" s="537" t="s">
        <v>425</v>
      </c>
      <c r="M80" s="537" t="s">
        <v>572</v>
      </c>
      <c r="N80" s="537" t="s">
        <v>607</v>
      </c>
      <c r="O80" s="537" t="s">
        <v>428</v>
      </c>
    </row>
    <row r="81" spans="1:15" ht="144.75" customHeight="1" x14ac:dyDescent="0.25">
      <c r="A81" s="537">
        <v>79</v>
      </c>
      <c r="B81" s="537" t="s">
        <v>608</v>
      </c>
      <c r="C81" s="537" t="s">
        <v>609</v>
      </c>
      <c r="D81" s="537" t="s">
        <v>443</v>
      </c>
      <c r="E81" s="537" t="s">
        <v>444</v>
      </c>
      <c r="F81" s="537" t="s">
        <v>413</v>
      </c>
      <c r="G81" s="538"/>
      <c r="H81" s="538"/>
      <c r="I81" s="538">
        <v>60</v>
      </c>
      <c r="J81" s="537"/>
      <c r="K81" s="537"/>
      <c r="L81" s="537" t="s">
        <v>425</v>
      </c>
      <c r="M81" s="537" t="s">
        <v>572</v>
      </c>
      <c r="N81" s="537" t="s">
        <v>610</v>
      </c>
      <c r="O81" s="537" t="s">
        <v>428</v>
      </c>
    </row>
    <row r="82" spans="1:15" ht="144.75" customHeight="1" x14ac:dyDescent="0.25">
      <c r="A82" s="537">
        <v>80</v>
      </c>
      <c r="B82" s="537" t="s">
        <v>611</v>
      </c>
      <c r="C82" s="537" t="s">
        <v>612</v>
      </c>
      <c r="D82" s="537" t="s">
        <v>443</v>
      </c>
      <c r="E82" s="537" t="s">
        <v>444</v>
      </c>
      <c r="F82" s="537" t="s">
        <v>413</v>
      </c>
      <c r="G82" s="538"/>
      <c r="H82" s="538"/>
      <c r="I82" s="538">
        <v>60</v>
      </c>
      <c r="J82" s="537"/>
      <c r="K82" s="537"/>
      <c r="L82" s="537" t="s">
        <v>425</v>
      </c>
      <c r="M82" s="537" t="s">
        <v>572</v>
      </c>
      <c r="N82" s="537" t="s">
        <v>613</v>
      </c>
      <c r="O82" s="537" t="s">
        <v>428</v>
      </c>
    </row>
    <row r="83" spans="1:15" ht="144.75" customHeight="1" x14ac:dyDescent="0.25">
      <c r="A83" s="537">
        <v>81</v>
      </c>
      <c r="B83" s="537" t="s">
        <v>614</v>
      </c>
      <c r="C83" s="537" t="s">
        <v>615</v>
      </c>
      <c r="D83" s="537" t="s">
        <v>443</v>
      </c>
      <c r="E83" s="537" t="s">
        <v>444</v>
      </c>
      <c r="F83" s="537" t="s">
        <v>413</v>
      </c>
      <c r="G83" s="538"/>
      <c r="H83" s="538"/>
      <c r="I83" s="538">
        <v>60</v>
      </c>
      <c r="J83" s="537"/>
      <c r="K83" s="537"/>
      <c r="L83" s="537" t="s">
        <v>425</v>
      </c>
      <c r="M83" s="537" t="s">
        <v>572</v>
      </c>
      <c r="N83" s="537" t="s">
        <v>616</v>
      </c>
      <c r="O83" s="537" t="s">
        <v>428</v>
      </c>
    </row>
    <row r="84" spans="1:15" ht="144.75" customHeight="1" x14ac:dyDescent="0.25">
      <c r="A84" s="537">
        <v>82</v>
      </c>
      <c r="B84" s="537" t="s">
        <v>617</v>
      </c>
      <c r="C84" s="537" t="s">
        <v>618</v>
      </c>
      <c r="D84" s="537" t="s">
        <v>443</v>
      </c>
      <c r="E84" s="537" t="s">
        <v>444</v>
      </c>
      <c r="F84" s="537" t="s">
        <v>413</v>
      </c>
      <c r="G84" s="538"/>
      <c r="H84" s="538"/>
      <c r="I84" s="538">
        <v>60</v>
      </c>
      <c r="J84" s="537"/>
      <c r="K84" s="537"/>
      <c r="L84" s="537" t="s">
        <v>425</v>
      </c>
      <c r="M84" s="537" t="s">
        <v>572</v>
      </c>
      <c r="N84" s="537" t="s">
        <v>619</v>
      </c>
      <c r="O84" s="537" t="s">
        <v>428</v>
      </c>
    </row>
    <row r="85" spans="1:15" ht="144.75" customHeight="1" x14ac:dyDescent="0.25">
      <c r="A85" s="537">
        <v>83</v>
      </c>
      <c r="B85" s="537" t="s">
        <v>620</v>
      </c>
      <c r="C85" s="537" t="s">
        <v>621</v>
      </c>
      <c r="D85" s="537" t="s">
        <v>443</v>
      </c>
      <c r="E85" s="537" t="s">
        <v>444</v>
      </c>
      <c r="F85" s="537" t="s">
        <v>413</v>
      </c>
      <c r="G85" s="538"/>
      <c r="H85" s="538"/>
      <c r="I85" s="538">
        <v>255</v>
      </c>
      <c r="J85" s="537"/>
      <c r="K85" s="537"/>
      <c r="L85" s="537" t="s">
        <v>425</v>
      </c>
      <c r="M85" s="537" t="s">
        <v>572</v>
      </c>
      <c r="N85" s="537" t="s">
        <v>622</v>
      </c>
      <c r="O85" s="537" t="s">
        <v>428</v>
      </c>
    </row>
    <row r="86" spans="1:15" ht="144.75" customHeight="1" x14ac:dyDescent="0.25">
      <c r="A86" s="537">
        <v>84</v>
      </c>
      <c r="B86" s="537" t="s">
        <v>623</v>
      </c>
      <c r="C86" s="537" t="s">
        <v>4229</v>
      </c>
      <c r="D86" s="537" t="s">
        <v>423</v>
      </c>
      <c r="E86" s="537" t="s">
        <v>444</v>
      </c>
      <c r="F86" s="537" t="s">
        <v>624</v>
      </c>
      <c r="G86" s="538" t="s">
        <v>290</v>
      </c>
      <c r="H86" s="538"/>
      <c r="I86" s="538">
        <v>1</v>
      </c>
      <c r="J86" s="537" t="s">
        <v>625</v>
      </c>
      <c r="K86" s="537" t="s">
        <v>626</v>
      </c>
      <c r="L86" s="537" t="s">
        <v>425</v>
      </c>
      <c r="M86" s="537" t="s">
        <v>589</v>
      </c>
      <c r="N86" s="537" t="s">
        <v>627</v>
      </c>
      <c r="O86" s="537" t="s">
        <v>428</v>
      </c>
    </row>
    <row r="87" spans="1:15" ht="144.75" customHeight="1" x14ac:dyDescent="0.25">
      <c r="A87" s="537">
        <v>85</v>
      </c>
      <c r="B87" s="537" t="s">
        <v>628</v>
      </c>
      <c r="C87" s="537" t="s">
        <v>629</v>
      </c>
      <c r="D87" s="537" t="s">
        <v>423</v>
      </c>
      <c r="E87" s="537" t="s">
        <v>444</v>
      </c>
      <c r="F87" s="537" t="s">
        <v>413</v>
      </c>
      <c r="G87" s="537"/>
      <c r="H87" s="538"/>
      <c r="I87" s="538">
        <v>5000</v>
      </c>
      <c r="J87" s="537"/>
      <c r="K87" s="537"/>
      <c r="L87" s="537"/>
      <c r="M87" s="537" t="s">
        <v>630</v>
      </c>
      <c r="N87" s="537"/>
      <c r="O87" s="537" t="s">
        <v>631</v>
      </c>
    </row>
    <row r="88" spans="1:15" ht="144.75" customHeight="1" x14ac:dyDescent="0.25">
      <c r="A88" s="537">
        <v>86</v>
      </c>
      <c r="B88" s="537" t="s">
        <v>632</v>
      </c>
      <c r="C88" s="537" t="s">
        <v>4230</v>
      </c>
      <c r="D88" s="537" t="s">
        <v>423</v>
      </c>
      <c r="E88" s="537" t="s">
        <v>444</v>
      </c>
      <c r="F88" s="537" t="s">
        <v>413</v>
      </c>
      <c r="G88" s="538"/>
      <c r="H88" s="538"/>
      <c r="I88" s="538" t="s">
        <v>449</v>
      </c>
      <c r="J88" s="537"/>
      <c r="K88" s="537"/>
      <c r="L88" s="537" t="s">
        <v>425</v>
      </c>
      <c r="M88" s="537" t="s">
        <v>572</v>
      </c>
      <c r="N88" s="537" t="s">
        <v>581</v>
      </c>
      <c r="O88" s="537" t="s">
        <v>428</v>
      </c>
    </row>
    <row r="89" spans="1:15" ht="144.75" customHeight="1" x14ac:dyDescent="0.25">
      <c r="A89" s="537">
        <v>87</v>
      </c>
      <c r="B89" s="537" t="s">
        <v>633</v>
      </c>
      <c r="C89" s="537" t="s">
        <v>634</v>
      </c>
      <c r="D89" s="537" t="s">
        <v>423</v>
      </c>
      <c r="E89" s="537" t="s">
        <v>444</v>
      </c>
      <c r="F89" s="537" t="s">
        <v>413</v>
      </c>
      <c r="G89" s="538"/>
      <c r="H89" s="538"/>
      <c r="I89" s="538">
        <v>255</v>
      </c>
      <c r="J89" s="537"/>
      <c r="K89" s="537"/>
      <c r="L89" s="537" t="s">
        <v>425</v>
      </c>
      <c r="M89" s="537" t="s">
        <v>572</v>
      </c>
      <c r="N89" s="537"/>
      <c r="O89" s="537" t="s">
        <v>494</v>
      </c>
    </row>
    <row r="90" spans="1:15" ht="144.75" customHeight="1" x14ac:dyDescent="0.25">
      <c r="A90" s="537">
        <v>88</v>
      </c>
      <c r="B90" s="537" t="s">
        <v>635</v>
      </c>
      <c r="C90" s="537" t="s">
        <v>636</v>
      </c>
      <c r="D90" s="537" t="s">
        <v>423</v>
      </c>
      <c r="E90" s="537" t="s">
        <v>637</v>
      </c>
      <c r="F90" s="537" t="s">
        <v>408</v>
      </c>
      <c r="G90" s="538"/>
      <c r="H90" s="538"/>
      <c r="I90" s="538"/>
      <c r="J90" s="537"/>
      <c r="K90" s="537"/>
      <c r="L90" s="537"/>
      <c r="M90" s="537" t="s">
        <v>638</v>
      </c>
      <c r="N90" s="537" t="s">
        <v>639</v>
      </c>
      <c r="O90" s="537" t="s">
        <v>640</v>
      </c>
    </row>
    <row r="91" spans="1:15" ht="144.75" customHeight="1" x14ac:dyDescent="0.25">
      <c r="A91" s="537">
        <v>89</v>
      </c>
      <c r="B91" s="537" t="s">
        <v>641</v>
      </c>
      <c r="C91" s="537" t="s">
        <v>4231</v>
      </c>
      <c r="D91" s="537" t="s">
        <v>423</v>
      </c>
      <c r="E91" s="537" t="s">
        <v>444</v>
      </c>
      <c r="F91" s="537" t="s">
        <v>484</v>
      </c>
      <c r="G91" s="538"/>
      <c r="H91" s="538"/>
      <c r="I91" s="538">
        <v>20</v>
      </c>
      <c r="J91" s="537"/>
      <c r="K91" s="537"/>
      <c r="L91" s="537" t="s">
        <v>425</v>
      </c>
      <c r="M91" s="537" t="s">
        <v>550</v>
      </c>
      <c r="N91" s="537"/>
      <c r="O91" s="537" t="s">
        <v>494</v>
      </c>
    </row>
    <row r="92" spans="1:15" ht="144.75" customHeight="1" x14ac:dyDescent="0.25">
      <c r="A92" s="537">
        <v>90</v>
      </c>
      <c r="B92" s="537" t="s">
        <v>642</v>
      </c>
      <c r="C92" s="537" t="s">
        <v>4232</v>
      </c>
      <c r="D92" s="537" t="s">
        <v>423</v>
      </c>
      <c r="E92" s="537" t="s">
        <v>444</v>
      </c>
      <c r="F92" s="537" t="s">
        <v>484</v>
      </c>
      <c r="G92" s="538"/>
      <c r="H92" s="538"/>
      <c r="I92" s="538">
        <v>20</v>
      </c>
      <c r="J92" s="537"/>
      <c r="K92" s="537"/>
      <c r="L92" s="537" t="s">
        <v>425</v>
      </c>
      <c r="M92" s="537" t="s">
        <v>550</v>
      </c>
      <c r="N92" s="537"/>
      <c r="O92" s="537" t="s">
        <v>494</v>
      </c>
    </row>
    <row r="93" spans="1:15" ht="144.75" customHeight="1" x14ac:dyDescent="0.25">
      <c r="A93" s="537">
        <v>91</v>
      </c>
      <c r="B93" s="537" t="s">
        <v>643</v>
      </c>
      <c r="C93" s="537" t="s">
        <v>4233</v>
      </c>
      <c r="D93" s="537" t="s">
        <v>423</v>
      </c>
      <c r="E93" s="537" t="s">
        <v>444</v>
      </c>
      <c r="F93" s="537" t="s">
        <v>413</v>
      </c>
      <c r="G93" s="538" t="s">
        <v>290</v>
      </c>
      <c r="H93" s="538"/>
      <c r="I93" s="538">
        <v>1</v>
      </c>
      <c r="J93" s="537" t="s">
        <v>644</v>
      </c>
      <c r="K93" s="537"/>
      <c r="L93" s="537" t="s">
        <v>425</v>
      </c>
      <c r="M93" s="537" t="s">
        <v>517</v>
      </c>
      <c r="N93" s="537" t="s">
        <v>645</v>
      </c>
      <c r="O93" s="537" t="s">
        <v>428</v>
      </c>
    </row>
    <row r="94" spans="1:15" ht="144.75" customHeight="1" x14ac:dyDescent="0.25">
      <c r="A94" s="537">
        <v>92</v>
      </c>
      <c r="B94" s="537" t="s">
        <v>646</v>
      </c>
      <c r="C94" s="537" t="s">
        <v>647</v>
      </c>
      <c r="D94" s="537" t="s">
        <v>423</v>
      </c>
      <c r="E94" s="537" t="s">
        <v>444</v>
      </c>
      <c r="F94" s="537" t="s">
        <v>413</v>
      </c>
      <c r="G94" s="538"/>
      <c r="H94" s="538"/>
      <c r="I94" s="538">
        <v>255</v>
      </c>
      <c r="J94" s="537"/>
      <c r="K94" s="537"/>
      <c r="L94" s="537" t="s">
        <v>425</v>
      </c>
      <c r="M94" s="537" t="s">
        <v>517</v>
      </c>
      <c r="N94" s="537"/>
      <c r="O94" s="537" t="s">
        <v>494</v>
      </c>
    </row>
    <row r="95" spans="1:15" ht="144.75" customHeight="1" x14ac:dyDescent="0.25">
      <c r="A95" s="537">
        <v>93</v>
      </c>
      <c r="B95" s="537" t="s">
        <v>648</v>
      </c>
      <c r="C95" s="537" t="s">
        <v>4234</v>
      </c>
      <c r="D95" s="537" t="s">
        <v>423</v>
      </c>
      <c r="E95" s="537" t="s">
        <v>444</v>
      </c>
      <c r="F95" s="537" t="s">
        <v>413</v>
      </c>
      <c r="G95" s="537" t="s">
        <v>290</v>
      </c>
      <c r="H95" s="538"/>
      <c r="I95" s="538">
        <v>1</v>
      </c>
      <c r="J95" s="537" t="s">
        <v>649</v>
      </c>
      <c r="K95" s="537"/>
      <c r="L95" s="537" t="s">
        <v>425</v>
      </c>
      <c r="M95" s="537" t="s">
        <v>517</v>
      </c>
      <c r="N95" s="537" t="s">
        <v>650</v>
      </c>
      <c r="O95" s="537" t="s">
        <v>428</v>
      </c>
    </row>
    <row r="96" spans="1:15" ht="144.75" customHeight="1" x14ac:dyDescent="0.25">
      <c r="A96" s="537">
        <v>94</v>
      </c>
      <c r="B96" s="537" t="s">
        <v>4235</v>
      </c>
      <c r="C96" s="537" t="s">
        <v>4236</v>
      </c>
      <c r="D96" s="537" t="s">
        <v>443</v>
      </c>
      <c r="E96" s="537" t="s">
        <v>444</v>
      </c>
      <c r="F96" s="537" t="s">
        <v>413</v>
      </c>
      <c r="G96" s="537"/>
      <c r="H96" s="538"/>
      <c r="I96" s="538" t="s">
        <v>516</v>
      </c>
      <c r="J96" s="537"/>
      <c r="K96" s="537"/>
      <c r="L96" s="537" t="s">
        <v>425</v>
      </c>
      <c r="M96" s="537" t="s">
        <v>517</v>
      </c>
      <c r="N96" s="537" t="s">
        <v>651</v>
      </c>
      <c r="O96" s="537" t="s">
        <v>428</v>
      </c>
    </row>
    <row r="97" spans="1:15" ht="144.75" customHeight="1" x14ac:dyDescent="0.25">
      <c r="A97" s="537">
        <v>95</v>
      </c>
      <c r="B97" s="537" t="s">
        <v>652</v>
      </c>
      <c r="C97" s="537" t="s">
        <v>4237</v>
      </c>
      <c r="D97" s="537" t="s">
        <v>423</v>
      </c>
      <c r="E97" s="537" t="s">
        <v>444</v>
      </c>
      <c r="F97" s="537" t="s">
        <v>413</v>
      </c>
      <c r="G97" s="537" t="s">
        <v>290</v>
      </c>
      <c r="H97" s="538"/>
      <c r="I97" s="538">
        <v>1</v>
      </c>
      <c r="J97" s="537" t="s">
        <v>653</v>
      </c>
      <c r="K97" s="537"/>
      <c r="L97" s="537" t="s">
        <v>425</v>
      </c>
      <c r="M97" s="537" t="s">
        <v>517</v>
      </c>
      <c r="N97" s="537" t="s">
        <v>650</v>
      </c>
      <c r="O97" s="537" t="s">
        <v>428</v>
      </c>
    </row>
    <row r="98" spans="1:15" ht="144.75" customHeight="1" x14ac:dyDescent="0.25">
      <c r="A98" s="537">
        <v>96</v>
      </c>
      <c r="B98" s="537" t="s">
        <v>654</v>
      </c>
      <c r="C98" s="537" t="s">
        <v>4238</v>
      </c>
      <c r="D98" s="537" t="s">
        <v>443</v>
      </c>
      <c r="E98" s="537" t="s">
        <v>444</v>
      </c>
      <c r="F98" s="537" t="s">
        <v>413</v>
      </c>
      <c r="G98" s="537"/>
      <c r="H98" s="537"/>
      <c r="I98" s="537">
        <v>200</v>
      </c>
      <c r="J98" s="537"/>
      <c r="K98" s="537"/>
      <c r="L98" s="537" t="s">
        <v>425</v>
      </c>
      <c r="M98" s="537" t="s">
        <v>655</v>
      </c>
      <c r="N98" s="537" t="s">
        <v>656</v>
      </c>
      <c r="O98" s="537" t="s">
        <v>428</v>
      </c>
    </row>
    <row r="99" spans="1:15" ht="144.75" customHeight="1" x14ac:dyDescent="0.25">
      <c r="A99" s="537">
        <v>97</v>
      </c>
      <c r="B99" s="537" t="s">
        <v>657</v>
      </c>
      <c r="C99" s="537" t="s">
        <v>4239</v>
      </c>
      <c r="D99" s="537" t="s">
        <v>443</v>
      </c>
      <c r="E99" s="537" t="s">
        <v>444</v>
      </c>
      <c r="F99" s="537" t="s">
        <v>413</v>
      </c>
      <c r="G99" s="537"/>
      <c r="H99" s="537"/>
      <c r="I99" s="537">
        <v>50</v>
      </c>
      <c r="J99" s="537"/>
      <c r="K99" s="537"/>
      <c r="L99" s="537" t="s">
        <v>425</v>
      </c>
      <c r="M99" s="537" t="s">
        <v>655</v>
      </c>
      <c r="N99" s="537" t="s">
        <v>656</v>
      </c>
      <c r="O99" s="537" t="s">
        <v>428</v>
      </c>
    </row>
    <row r="100" spans="1:15" ht="144.75" customHeight="1" x14ac:dyDescent="0.25">
      <c r="A100" s="537">
        <v>98</v>
      </c>
      <c r="B100" s="537" t="s">
        <v>658</v>
      </c>
      <c r="C100" s="537" t="s">
        <v>4240</v>
      </c>
      <c r="D100" s="537" t="s">
        <v>423</v>
      </c>
      <c r="E100" s="537" t="s">
        <v>444</v>
      </c>
      <c r="F100" s="537" t="s">
        <v>413</v>
      </c>
      <c r="G100" s="538" t="s">
        <v>290</v>
      </c>
      <c r="H100" s="538"/>
      <c r="I100" s="538">
        <v>1</v>
      </c>
      <c r="J100" s="537" t="s">
        <v>659</v>
      </c>
      <c r="K100" s="537" t="s">
        <v>4241</v>
      </c>
      <c r="L100" s="537" t="s">
        <v>425</v>
      </c>
      <c r="M100" s="537" t="s">
        <v>517</v>
      </c>
      <c r="N100" s="537" t="s">
        <v>660</v>
      </c>
      <c r="O100" s="537" t="s">
        <v>428</v>
      </c>
    </row>
    <row r="101" spans="1:15" ht="144.75" customHeight="1" x14ac:dyDescent="0.25">
      <c r="A101" s="537">
        <v>99</v>
      </c>
      <c r="B101" s="537" t="s">
        <v>661</v>
      </c>
      <c r="C101" s="537" t="s">
        <v>662</v>
      </c>
      <c r="D101" s="537" t="s">
        <v>423</v>
      </c>
      <c r="E101" s="537" t="s">
        <v>444</v>
      </c>
      <c r="F101" s="537" t="s">
        <v>413</v>
      </c>
      <c r="G101" s="538"/>
      <c r="H101" s="538"/>
      <c r="I101" s="538" t="s">
        <v>544</v>
      </c>
      <c r="J101" s="537"/>
      <c r="K101" s="537"/>
      <c r="L101" s="537" t="s">
        <v>425</v>
      </c>
      <c r="M101" s="537" t="s">
        <v>517</v>
      </c>
      <c r="N101" s="537" t="s">
        <v>663</v>
      </c>
      <c r="O101" s="537" t="s">
        <v>428</v>
      </c>
    </row>
    <row r="102" spans="1:15" s="288" customFormat="1" ht="144.75" customHeight="1" x14ac:dyDescent="0.25">
      <c r="A102" s="537">
        <v>100</v>
      </c>
      <c r="B102" s="537" t="s">
        <v>664</v>
      </c>
      <c r="C102" s="537" t="s">
        <v>665</v>
      </c>
      <c r="D102" s="537" t="s">
        <v>423</v>
      </c>
      <c r="E102" s="537" t="s">
        <v>444</v>
      </c>
      <c r="F102" s="537" t="s">
        <v>484</v>
      </c>
      <c r="G102" s="538"/>
      <c r="H102" s="538"/>
      <c r="I102" s="538">
        <v>20</v>
      </c>
      <c r="J102" s="537"/>
      <c r="K102" s="537"/>
      <c r="L102" s="537" t="s">
        <v>425</v>
      </c>
      <c r="M102" s="537" t="s">
        <v>589</v>
      </c>
      <c r="N102" s="537" t="s">
        <v>590</v>
      </c>
      <c r="O102" s="537" t="s">
        <v>428</v>
      </c>
    </row>
    <row r="103" spans="1:15" ht="144.75" customHeight="1" x14ac:dyDescent="0.25">
      <c r="A103" s="537">
        <v>101</v>
      </c>
      <c r="B103" s="537" t="s">
        <v>666</v>
      </c>
      <c r="C103" s="537" t="s">
        <v>667</v>
      </c>
      <c r="D103" s="537" t="s">
        <v>423</v>
      </c>
      <c r="E103" s="537" t="s">
        <v>444</v>
      </c>
      <c r="F103" s="537" t="s">
        <v>408</v>
      </c>
      <c r="G103" s="538"/>
      <c r="H103" s="540"/>
      <c r="I103" s="538">
        <v>3</v>
      </c>
      <c r="J103" s="537"/>
      <c r="K103" s="537"/>
      <c r="L103" s="537" t="s">
        <v>445</v>
      </c>
      <c r="M103" s="537" t="s">
        <v>506</v>
      </c>
      <c r="N103" s="537" t="s">
        <v>668</v>
      </c>
      <c r="O103" s="537" t="s">
        <v>428</v>
      </c>
    </row>
    <row r="104" spans="1:15" ht="144.75" customHeight="1" x14ac:dyDescent="0.25">
      <c r="A104" s="537">
        <v>102</v>
      </c>
      <c r="B104" s="537" t="s">
        <v>669</v>
      </c>
      <c r="C104" s="537" t="s">
        <v>4242</v>
      </c>
      <c r="D104" s="537" t="s">
        <v>423</v>
      </c>
      <c r="E104" s="537" t="s">
        <v>444</v>
      </c>
      <c r="F104" s="537" t="s">
        <v>413</v>
      </c>
      <c r="G104" s="538"/>
      <c r="H104" s="540"/>
      <c r="I104" s="538" t="s">
        <v>670</v>
      </c>
      <c r="J104" s="537"/>
      <c r="K104" s="537"/>
      <c r="L104" s="537" t="s">
        <v>445</v>
      </c>
      <c r="M104" s="537" t="s">
        <v>506</v>
      </c>
      <c r="N104" s="537" t="s">
        <v>671</v>
      </c>
      <c r="O104" s="537" t="s">
        <v>428</v>
      </c>
    </row>
    <row r="105" spans="1:15" ht="144.75" customHeight="1" x14ac:dyDescent="0.25">
      <c r="A105" s="537">
        <v>103</v>
      </c>
      <c r="B105" s="537" t="s">
        <v>672</v>
      </c>
      <c r="C105" s="537" t="s">
        <v>673</v>
      </c>
      <c r="D105" s="537" t="s">
        <v>423</v>
      </c>
      <c r="E105" s="537" t="s">
        <v>444</v>
      </c>
      <c r="F105" s="537" t="s">
        <v>408</v>
      </c>
      <c r="G105" s="538"/>
      <c r="H105" s="540"/>
      <c r="I105" s="538">
        <v>4</v>
      </c>
      <c r="J105" s="537"/>
      <c r="K105" s="537"/>
      <c r="L105" s="537" t="s">
        <v>445</v>
      </c>
      <c r="M105" s="537" t="s">
        <v>506</v>
      </c>
      <c r="N105" s="537" t="s">
        <v>674</v>
      </c>
      <c r="O105" s="537" t="s">
        <v>428</v>
      </c>
    </row>
    <row r="106" spans="1:15" s="288" customFormat="1" ht="144.75" customHeight="1" x14ac:dyDescent="0.25">
      <c r="A106" s="537">
        <v>104</v>
      </c>
      <c r="B106" s="537" t="s">
        <v>675</v>
      </c>
      <c r="C106" s="537" t="s">
        <v>676</v>
      </c>
      <c r="D106" s="537" t="s">
        <v>423</v>
      </c>
      <c r="E106" s="537" t="s">
        <v>444</v>
      </c>
      <c r="F106" s="537" t="s">
        <v>484</v>
      </c>
      <c r="G106" s="538"/>
      <c r="H106" s="538"/>
      <c r="I106" s="538">
        <v>20</v>
      </c>
      <c r="J106" s="537"/>
      <c r="K106" s="537"/>
      <c r="L106" s="537" t="s">
        <v>425</v>
      </c>
      <c r="M106" s="537" t="s">
        <v>589</v>
      </c>
      <c r="N106" s="537" t="s">
        <v>590</v>
      </c>
      <c r="O106" s="537" t="s">
        <v>428</v>
      </c>
    </row>
    <row r="107" spans="1:15" ht="144.75" customHeight="1" x14ac:dyDescent="0.25">
      <c r="A107" s="537">
        <v>105</v>
      </c>
      <c r="B107" s="537" t="s">
        <v>677</v>
      </c>
      <c r="C107" s="537" t="s">
        <v>678</v>
      </c>
      <c r="D107" s="537" t="s">
        <v>443</v>
      </c>
      <c r="E107" s="537" t="s">
        <v>444</v>
      </c>
      <c r="F107" s="537" t="s">
        <v>413</v>
      </c>
      <c r="G107" s="538"/>
      <c r="H107" s="538"/>
      <c r="I107" s="538" t="s">
        <v>449</v>
      </c>
      <c r="J107" s="537"/>
      <c r="K107" s="537"/>
      <c r="L107" s="537" t="s">
        <v>425</v>
      </c>
      <c r="M107" s="537" t="s">
        <v>572</v>
      </c>
      <c r="N107" s="537" t="s">
        <v>679</v>
      </c>
      <c r="O107" s="537" t="s">
        <v>428</v>
      </c>
    </row>
    <row r="108" spans="1:15" ht="144.75" customHeight="1" x14ac:dyDescent="0.25">
      <c r="A108" s="537">
        <v>106</v>
      </c>
      <c r="B108" s="537" t="s">
        <v>680</v>
      </c>
      <c r="C108" s="537" t="s">
        <v>681</v>
      </c>
      <c r="D108" s="537" t="s">
        <v>423</v>
      </c>
      <c r="E108" s="537" t="s">
        <v>444</v>
      </c>
      <c r="F108" s="537" t="s">
        <v>408</v>
      </c>
      <c r="G108" s="538"/>
      <c r="H108" s="538"/>
      <c r="I108" s="538">
        <v>10</v>
      </c>
      <c r="J108" s="537"/>
      <c r="K108" s="537"/>
      <c r="L108" s="537" t="s">
        <v>425</v>
      </c>
      <c r="M108" s="537" t="s">
        <v>572</v>
      </c>
      <c r="N108" s="537"/>
      <c r="O108" s="537" t="s">
        <v>494</v>
      </c>
    </row>
    <row r="109" spans="1:15" ht="144.75" customHeight="1" x14ac:dyDescent="0.25">
      <c r="A109" s="537">
        <v>107</v>
      </c>
      <c r="B109" s="537" t="s">
        <v>682</v>
      </c>
      <c r="C109" s="537" t="s">
        <v>4243</v>
      </c>
      <c r="D109" s="537" t="s">
        <v>423</v>
      </c>
      <c r="E109" s="537" t="s">
        <v>444</v>
      </c>
      <c r="F109" s="537" t="s">
        <v>413</v>
      </c>
      <c r="G109" s="538" t="s">
        <v>290</v>
      </c>
      <c r="H109" s="538">
        <v>1</v>
      </c>
      <c r="I109" s="538">
        <v>1</v>
      </c>
      <c r="J109" s="537" t="s">
        <v>560</v>
      </c>
      <c r="K109" s="537"/>
      <c r="L109" s="537" t="s">
        <v>425</v>
      </c>
      <c r="M109" s="537" t="s">
        <v>572</v>
      </c>
      <c r="N109" s="537"/>
      <c r="O109" s="537" t="s">
        <v>494</v>
      </c>
    </row>
    <row r="110" spans="1:15" ht="144.75" customHeight="1" x14ac:dyDescent="0.25">
      <c r="A110" s="537">
        <v>108</v>
      </c>
      <c r="B110" s="537" t="s">
        <v>683</v>
      </c>
      <c r="C110" s="537" t="s">
        <v>4244</v>
      </c>
      <c r="D110" s="537" t="s">
        <v>423</v>
      </c>
      <c r="E110" s="537" t="s">
        <v>424</v>
      </c>
      <c r="F110" s="537" t="s">
        <v>413</v>
      </c>
      <c r="G110" s="538"/>
      <c r="H110" s="538"/>
      <c r="I110" s="537">
        <v>255</v>
      </c>
      <c r="J110" s="537"/>
      <c r="K110" s="537"/>
      <c r="L110" s="537" t="s">
        <v>425</v>
      </c>
      <c r="M110" s="537" t="s">
        <v>426</v>
      </c>
      <c r="N110" s="537"/>
      <c r="O110" s="537" t="s">
        <v>428</v>
      </c>
    </row>
    <row r="111" spans="1:15" ht="144.75" customHeight="1" x14ac:dyDescent="0.25">
      <c r="A111" s="537">
        <v>109</v>
      </c>
      <c r="B111" s="537" t="s">
        <v>684</v>
      </c>
      <c r="C111" s="537" t="s">
        <v>685</v>
      </c>
      <c r="D111" s="537" t="s">
        <v>443</v>
      </c>
      <c r="E111" s="537" t="s">
        <v>444</v>
      </c>
      <c r="F111" s="537" t="s">
        <v>413</v>
      </c>
      <c r="G111" s="538"/>
      <c r="H111" s="538"/>
      <c r="I111" s="538" t="s">
        <v>544</v>
      </c>
      <c r="J111" s="537"/>
      <c r="K111" s="537"/>
      <c r="L111" s="537" t="s">
        <v>425</v>
      </c>
      <c r="M111" s="537" t="s">
        <v>517</v>
      </c>
      <c r="N111" s="537" t="s">
        <v>686</v>
      </c>
      <c r="O111" s="537" t="s">
        <v>428</v>
      </c>
    </row>
    <row r="112" spans="1:15" ht="144.75" customHeight="1" x14ac:dyDescent="0.25">
      <c r="A112" s="537">
        <v>110</v>
      </c>
      <c r="B112" s="537" t="s">
        <v>687</v>
      </c>
      <c r="C112" s="537" t="s">
        <v>4245</v>
      </c>
      <c r="D112" s="537" t="s">
        <v>443</v>
      </c>
      <c r="E112" s="537" t="s">
        <v>444</v>
      </c>
      <c r="F112" s="537" t="s">
        <v>413</v>
      </c>
      <c r="G112" s="538" t="s">
        <v>290</v>
      </c>
      <c r="H112" s="538"/>
      <c r="I112" s="538">
        <v>1</v>
      </c>
      <c r="J112" s="537" t="s">
        <v>4205</v>
      </c>
      <c r="K112" s="537"/>
      <c r="L112" s="537" t="s">
        <v>425</v>
      </c>
      <c r="M112" s="537" t="s">
        <v>517</v>
      </c>
      <c r="N112" s="537" t="s">
        <v>688</v>
      </c>
      <c r="O112" s="537" t="s">
        <v>428</v>
      </c>
    </row>
    <row r="113" spans="1:15" ht="144.75" customHeight="1" x14ac:dyDescent="0.25">
      <c r="A113" s="537">
        <v>111</v>
      </c>
      <c r="B113" s="537" t="s">
        <v>689</v>
      </c>
      <c r="C113" s="537" t="s">
        <v>4246</v>
      </c>
      <c r="D113" s="537" t="s">
        <v>443</v>
      </c>
      <c r="E113" s="537" t="s">
        <v>444</v>
      </c>
      <c r="F113" s="537" t="s">
        <v>413</v>
      </c>
      <c r="G113" s="538" t="s">
        <v>290</v>
      </c>
      <c r="H113" s="538"/>
      <c r="I113" s="538">
        <v>1</v>
      </c>
      <c r="J113" s="537" t="s">
        <v>690</v>
      </c>
      <c r="K113" s="537"/>
      <c r="L113" s="537" t="s">
        <v>425</v>
      </c>
      <c r="M113" s="537" t="s">
        <v>572</v>
      </c>
      <c r="N113" s="537" t="s">
        <v>691</v>
      </c>
      <c r="O113" s="537" t="s">
        <v>428</v>
      </c>
    </row>
    <row r="114" spans="1:15" ht="144.75" customHeight="1" x14ac:dyDescent="0.25">
      <c r="A114" s="537">
        <v>112</v>
      </c>
      <c r="B114" s="537" t="s">
        <v>692</v>
      </c>
      <c r="C114" s="537" t="s">
        <v>693</v>
      </c>
      <c r="D114" s="537" t="s">
        <v>443</v>
      </c>
      <c r="E114" s="537" t="s">
        <v>444</v>
      </c>
      <c r="F114" s="537" t="s">
        <v>413</v>
      </c>
      <c r="G114" s="538"/>
      <c r="H114" s="538"/>
      <c r="I114" s="538" t="s">
        <v>449</v>
      </c>
      <c r="J114" s="537"/>
      <c r="K114" s="537"/>
      <c r="L114" s="537" t="s">
        <v>425</v>
      </c>
      <c r="M114" s="537" t="s">
        <v>572</v>
      </c>
      <c r="N114" s="537" t="s">
        <v>694</v>
      </c>
      <c r="O114" s="537" t="s">
        <v>428</v>
      </c>
    </row>
    <row r="115" spans="1:15" ht="144.75" customHeight="1" x14ac:dyDescent="0.25">
      <c r="A115" s="537">
        <v>113</v>
      </c>
      <c r="B115" s="537" t="s">
        <v>695</v>
      </c>
      <c r="C115" s="537" t="s">
        <v>4247</v>
      </c>
      <c r="D115" s="537" t="s">
        <v>423</v>
      </c>
      <c r="E115" s="537" t="s">
        <v>444</v>
      </c>
      <c r="F115" s="537" t="s">
        <v>413</v>
      </c>
      <c r="G115" s="538"/>
      <c r="H115" s="540"/>
      <c r="I115" s="538" t="s">
        <v>670</v>
      </c>
      <c r="J115" s="537"/>
      <c r="K115" s="537"/>
      <c r="L115" s="537" t="s">
        <v>445</v>
      </c>
      <c r="M115" s="537" t="s">
        <v>506</v>
      </c>
      <c r="N115" s="537" t="s">
        <v>696</v>
      </c>
      <c r="O115" s="537" t="s">
        <v>428</v>
      </c>
    </row>
    <row r="116" spans="1:15" ht="144.75" customHeight="1" x14ac:dyDescent="0.25">
      <c r="A116" s="537">
        <v>114</v>
      </c>
      <c r="B116" s="537" t="s">
        <v>697</v>
      </c>
      <c r="C116" s="537" t="s">
        <v>698</v>
      </c>
      <c r="D116" s="537" t="s">
        <v>423</v>
      </c>
      <c r="E116" s="537" t="s">
        <v>444</v>
      </c>
      <c r="F116" s="537" t="s">
        <v>408</v>
      </c>
      <c r="G116" s="538"/>
      <c r="H116" s="540"/>
      <c r="I116" s="538">
        <v>5</v>
      </c>
      <c r="J116" s="537"/>
      <c r="K116" s="537"/>
      <c r="L116" s="537" t="s">
        <v>445</v>
      </c>
      <c r="M116" s="537" t="s">
        <v>506</v>
      </c>
      <c r="N116" s="537" t="s">
        <v>699</v>
      </c>
      <c r="O116" s="537" t="s">
        <v>428</v>
      </c>
    </row>
    <row r="117" spans="1:15" ht="144.75" customHeight="1" x14ac:dyDescent="0.25">
      <c r="A117" s="537">
        <v>115</v>
      </c>
      <c r="B117" s="537" t="s">
        <v>700</v>
      </c>
      <c r="C117" s="537" t="s">
        <v>701</v>
      </c>
      <c r="D117" s="537" t="s">
        <v>423</v>
      </c>
      <c r="E117" s="537" t="s">
        <v>444</v>
      </c>
      <c r="F117" s="537" t="s">
        <v>408</v>
      </c>
      <c r="G117" s="538"/>
      <c r="H117" s="540"/>
      <c r="I117" s="538">
        <v>3</v>
      </c>
      <c r="J117" s="537"/>
      <c r="K117" s="537"/>
      <c r="L117" s="537" t="s">
        <v>445</v>
      </c>
      <c r="M117" s="537" t="s">
        <v>506</v>
      </c>
      <c r="N117" s="537" t="s">
        <v>702</v>
      </c>
      <c r="O117" s="537" t="s">
        <v>428</v>
      </c>
    </row>
    <row r="118" spans="1:15" ht="144.75" customHeight="1" x14ac:dyDescent="0.25">
      <c r="A118" s="537">
        <v>116</v>
      </c>
      <c r="B118" s="537" t="s">
        <v>703</v>
      </c>
      <c r="C118" s="537" t="s">
        <v>704</v>
      </c>
      <c r="D118" s="537" t="s">
        <v>423</v>
      </c>
      <c r="E118" s="537" t="s">
        <v>444</v>
      </c>
      <c r="F118" s="537" t="s">
        <v>484</v>
      </c>
      <c r="G118" s="538"/>
      <c r="H118" s="538"/>
      <c r="I118" s="538">
        <v>5</v>
      </c>
      <c r="J118" s="537"/>
      <c r="K118" s="537"/>
      <c r="L118" s="537" t="s">
        <v>425</v>
      </c>
      <c r="M118" s="537" t="s">
        <v>517</v>
      </c>
      <c r="N118" s="537"/>
      <c r="O118" s="537" t="s">
        <v>428</v>
      </c>
    </row>
    <row r="119" spans="1:15" ht="144.75" customHeight="1" x14ac:dyDescent="0.25">
      <c r="A119" s="537">
        <v>117</v>
      </c>
      <c r="B119" s="537" t="s">
        <v>705</v>
      </c>
      <c r="C119" s="537" t="s">
        <v>706</v>
      </c>
      <c r="D119" s="537" t="s">
        <v>423</v>
      </c>
      <c r="E119" s="537" t="s">
        <v>444</v>
      </c>
      <c r="F119" s="537" t="s">
        <v>484</v>
      </c>
      <c r="G119" s="538"/>
      <c r="H119" s="538"/>
      <c r="I119" s="538">
        <v>5</v>
      </c>
      <c r="J119" s="537"/>
      <c r="K119" s="537"/>
      <c r="L119" s="537" t="s">
        <v>425</v>
      </c>
      <c r="M119" s="537" t="s">
        <v>517</v>
      </c>
      <c r="N119" s="537"/>
      <c r="O119" s="537" t="s">
        <v>428</v>
      </c>
    </row>
    <row r="120" spans="1:15" ht="144.75" customHeight="1" x14ac:dyDescent="0.25">
      <c r="A120" s="537">
        <v>118</v>
      </c>
      <c r="B120" s="537" t="s">
        <v>707</v>
      </c>
      <c r="C120" s="537" t="s">
        <v>4248</v>
      </c>
      <c r="D120" s="537" t="s">
        <v>423</v>
      </c>
      <c r="E120" s="537" t="s">
        <v>444</v>
      </c>
      <c r="F120" s="537" t="s">
        <v>413</v>
      </c>
      <c r="G120" s="538" t="s">
        <v>290</v>
      </c>
      <c r="H120" s="538"/>
      <c r="I120" s="538">
        <v>1</v>
      </c>
      <c r="J120" s="537" t="s">
        <v>4249</v>
      </c>
      <c r="K120" s="537"/>
      <c r="L120" s="537" t="s">
        <v>425</v>
      </c>
      <c r="M120" s="537" t="s">
        <v>517</v>
      </c>
      <c r="N120" s="537"/>
      <c r="O120" s="537" t="s">
        <v>428</v>
      </c>
    </row>
    <row r="121" spans="1:15" ht="144.75" customHeight="1" x14ac:dyDescent="0.25">
      <c r="A121" s="537">
        <v>119</v>
      </c>
      <c r="B121" s="537" t="s">
        <v>708</v>
      </c>
      <c r="C121" s="537" t="s">
        <v>709</v>
      </c>
      <c r="D121" s="537" t="s">
        <v>423</v>
      </c>
      <c r="E121" s="537" t="s">
        <v>444</v>
      </c>
      <c r="F121" s="537" t="s">
        <v>413</v>
      </c>
      <c r="G121" s="538"/>
      <c r="H121" s="540"/>
      <c r="I121" s="538">
        <v>255</v>
      </c>
      <c r="J121" s="537"/>
      <c r="K121" s="537"/>
      <c r="L121" s="537" t="s">
        <v>425</v>
      </c>
      <c r="M121" s="537" t="s">
        <v>655</v>
      </c>
      <c r="N121" s="537" t="s">
        <v>710</v>
      </c>
      <c r="O121" s="537" t="s">
        <v>428</v>
      </c>
    </row>
    <row r="122" spans="1:15" ht="144.75" customHeight="1" x14ac:dyDescent="0.25">
      <c r="A122" s="537">
        <v>120</v>
      </c>
      <c r="B122" s="537" t="s">
        <v>711</v>
      </c>
      <c r="C122" s="537" t="s">
        <v>4250</v>
      </c>
      <c r="D122" s="537" t="s">
        <v>423</v>
      </c>
      <c r="E122" s="537" t="s">
        <v>444</v>
      </c>
      <c r="F122" s="537" t="s">
        <v>413</v>
      </c>
      <c r="G122" s="538"/>
      <c r="H122" s="540"/>
      <c r="I122" s="540" t="s">
        <v>670</v>
      </c>
      <c r="J122" s="537"/>
      <c r="K122" s="537"/>
      <c r="L122" s="537" t="s">
        <v>445</v>
      </c>
      <c r="M122" s="537" t="s">
        <v>506</v>
      </c>
      <c r="N122" s="537" t="s">
        <v>712</v>
      </c>
      <c r="O122" s="537" t="s">
        <v>428</v>
      </c>
    </row>
    <row r="123" spans="1:15" ht="144.75" customHeight="1" x14ac:dyDescent="0.25">
      <c r="A123" s="537">
        <v>121</v>
      </c>
      <c r="B123" s="537" t="s">
        <v>713</v>
      </c>
      <c r="C123" s="537" t="s">
        <v>714</v>
      </c>
      <c r="D123" s="537" t="s">
        <v>423</v>
      </c>
      <c r="E123" s="537" t="s">
        <v>444</v>
      </c>
      <c r="F123" s="537" t="s">
        <v>413</v>
      </c>
      <c r="G123" s="538"/>
      <c r="H123" s="540"/>
      <c r="I123" s="538">
        <v>15</v>
      </c>
      <c r="J123" s="537"/>
      <c r="K123" s="537"/>
      <c r="L123" s="537" t="s">
        <v>445</v>
      </c>
      <c r="M123" s="537" t="s">
        <v>506</v>
      </c>
      <c r="N123" s="537" t="s">
        <v>715</v>
      </c>
      <c r="O123" s="537" t="s">
        <v>428</v>
      </c>
    </row>
    <row r="124" spans="1:15" ht="144.75" customHeight="1" x14ac:dyDescent="0.25">
      <c r="A124" s="537">
        <v>122</v>
      </c>
      <c r="B124" s="537" t="s">
        <v>716</v>
      </c>
      <c r="C124" s="537" t="s">
        <v>717</v>
      </c>
      <c r="D124" s="537" t="s">
        <v>423</v>
      </c>
      <c r="E124" s="537" t="s">
        <v>444</v>
      </c>
      <c r="F124" s="537" t="s">
        <v>408</v>
      </c>
      <c r="G124" s="538"/>
      <c r="H124" s="540"/>
      <c r="I124" s="538">
        <v>2</v>
      </c>
      <c r="J124" s="537"/>
      <c r="K124" s="537"/>
      <c r="L124" s="537" t="s">
        <v>445</v>
      </c>
      <c r="M124" s="537" t="s">
        <v>506</v>
      </c>
      <c r="N124" s="537" t="s">
        <v>718</v>
      </c>
      <c r="O124" s="537" t="s">
        <v>428</v>
      </c>
    </row>
    <row r="125" spans="1:15" ht="144.75" customHeight="1" x14ac:dyDescent="0.25">
      <c r="A125" s="537">
        <v>123</v>
      </c>
      <c r="B125" s="537" t="s">
        <v>719</v>
      </c>
      <c r="C125" s="537" t="s">
        <v>4251</v>
      </c>
      <c r="D125" s="537" t="s">
        <v>443</v>
      </c>
      <c r="E125" s="537" t="s">
        <v>720</v>
      </c>
      <c r="F125" s="537" t="s">
        <v>413</v>
      </c>
      <c r="G125" s="537"/>
      <c r="H125" s="537"/>
      <c r="I125" s="537" t="s">
        <v>449</v>
      </c>
      <c r="J125" s="537"/>
      <c r="K125" s="537"/>
      <c r="L125" s="537" t="s">
        <v>425</v>
      </c>
      <c r="M125" s="537" t="s">
        <v>491</v>
      </c>
      <c r="N125" s="537" t="s">
        <v>721</v>
      </c>
      <c r="O125" s="537" t="s">
        <v>428</v>
      </c>
    </row>
    <row r="126" spans="1:15" ht="144.75" customHeight="1" x14ac:dyDescent="0.25">
      <c r="A126" s="537">
        <v>124</v>
      </c>
      <c r="B126" s="537" t="s">
        <v>722</v>
      </c>
      <c r="C126" s="537" t="s">
        <v>4252</v>
      </c>
      <c r="D126" s="537" t="s">
        <v>423</v>
      </c>
      <c r="E126" s="537" t="s">
        <v>720</v>
      </c>
      <c r="F126" s="537" t="s">
        <v>408</v>
      </c>
      <c r="G126" s="538" t="s">
        <v>409</v>
      </c>
      <c r="H126" s="538" t="s">
        <v>723</v>
      </c>
      <c r="I126" s="538" t="s">
        <v>723</v>
      </c>
      <c r="J126" s="537"/>
      <c r="K126" s="537"/>
      <c r="L126" s="537" t="s">
        <v>425</v>
      </c>
      <c r="M126" s="537" t="s">
        <v>491</v>
      </c>
      <c r="N126" s="537" t="s">
        <v>724</v>
      </c>
      <c r="O126" s="537" t="s">
        <v>428</v>
      </c>
    </row>
    <row r="127" spans="1:15" s="288" customFormat="1" ht="144.75" customHeight="1" x14ac:dyDescent="0.25">
      <c r="A127" s="537">
        <v>125</v>
      </c>
      <c r="B127" s="537" t="s">
        <v>725</v>
      </c>
      <c r="C127" s="537" t="s">
        <v>726</v>
      </c>
      <c r="D127" s="537" t="s">
        <v>423</v>
      </c>
      <c r="E127" s="537" t="s">
        <v>472</v>
      </c>
      <c r="F127" s="537" t="s">
        <v>413</v>
      </c>
      <c r="G127" s="537"/>
      <c r="H127" s="537"/>
      <c r="I127" s="537">
        <v>5000</v>
      </c>
      <c r="J127" s="537"/>
      <c r="K127" s="537"/>
      <c r="L127" s="537" t="s">
        <v>445</v>
      </c>
      <c r="M127" s="537" t="s">
        <v>491</v>
      </c>
      <c r="N127" s="537"/>
      <c r="O127" s="537" t="s">
        <v>494</v>
      </c>
    </row>
    <row r="128" spans="1:15" ht="144.75" customHeight="1" x14ac:dyDescent="0.25">
      <c r="A128" s="537">
        <v>126</v>
      </c>
      <c r="B128" s="537" t="s">
        <v>727</v>
      </c>
      <c r="C128" s="537" t="s">
        <v>4253</v>
      </c>
      <c r="D128" s="537" t="s">
        <v>423</v>
      </c>
      <c r="E128" s="537" t="s">
        <v>424</v>
      </c>
      <c r="F128" s="537" t="s">
        <v>413</v>
      </c>
      <c r="G128" s="538" t="s">
        <v>558</v>
      </c>
      <c r="H128" s="538">
        <v>2</v>
      </c>
      <c r="I128" s="538">
        <v>2</v>
      </c>
      <c r="J128" s="537" t="s">
        <v>4254</v>
      </c>
      <c r="K128" s="537"/>
      <c r="L128" s="537" t="s">
        <v>425</v>
      </c>
      <c r="M128" s="537" t="s">
        <v>426</v>
      </c>
      <c r="N128" s="539" t="s">
        <v>728</v>
      </c>
      <c r="O128" s="537" t="s">
        <v>428</v>
      </c>
    </row>
    <row r="129" spans="1:15" ht="144.75" customHeight="1" x14ac:dyDescent="0.25">
      <c r="A129" s="537">
        <v>127</v>
      </c>
      <c r="B129" s="537" t="s">
        <v>729</v>
      </c>
      <c r="C129" s="537" t="s">
        <v>730</v>
      </c>
      <c r="D129" s="537" t="s">
        <v>423</v>
      </c>
      <c r="E129" s="537" t="s">
        <v>424</v>
      </c>
      <c r="F129" s="537" t="s">
        <v>413</v>
      </c>
      <c r="G129" s="538"/>
      <c r="H129" s="538"/>
      <c r="I129" s="538">
        <v>50</v>
      </c>
      <c r="J129" s="537" t="s">
        <v>4255</v>
      </c>
      <c r="K129" s="537"/>
      <c r="L129" s="537" t="s">
        <v>425</v>
      </c>
      <c r="M129" s="537" t="s">
        <v>426</v>
      </c>
      <c r="N129" s="539" t="s">
        <v>728</v>
      </c>
      <c r="O129" s="537" t="s">
        <v>428</v>
      </c>
    </row>
    <row r="130" spans="1:15" s="288" customFormat="1" ht="144.75" customHeight="1" x14ac:dyDescent="0.25">
      <c r="A130" s="537">
        <v>128</v>
      </c>
      <c r="B130" s="537" t="s">
        <v>731</v>
      </c>
      <c r="C130" s="537" t="s">
        <v>732</v>
      </c>
      <c r="D130" s="537" t="s">
        <v>423</v>
      </c>
      <c r="E130" s="537" t="s">
        <v>472</v>
      </c>
      <c r="F130" s="537" t="s">
        <v>413</v>
      </c>
      <c r="G130" s="537"/>
      <c r="H130" s="537"/>
      <c r="I130" s="537">
        <v>5000</v>
      </c>
      <c r="J130" s="537"/>
      <c r="K130" s="537"/>
      <c r="L130" s="537" t="s">
        <v>445</v>
      </c>
      <c r="M130" s="537" t="s">
        <v>492</v>
      </c>
      <c r="N130" s="537"/>
      <c r="O130" s="537" t="s">
        <v>494</v>
      </c>
    </row>
    <row r="131" spans="1:15" ht="144.75" customHeight="1" x14ac:dyDescent="0.25">
      <c r="A131" s="537">
        <v>129</v>
      </c>
      <c r="B131" s="537" t="s">
        <v>733</v>
      </c>
      <c r="C131" s="537" t="s">
        <v>734</v>
      </c>
      <c r="D131" s="537" t="s">
        <v>423</v>
      </c>
      <c r="E131" s="537" t="s">
        <v>637</v>
      </c>
      <c r="F131" s="537" t="s">
        <v>408</v>
      </c>
      <c r="G131" s="538"/>
      <c r="H131" s="538"/>
      <c r="I131" s="538"/>
      <c r="J131" s="537"/>
      <c r="K131" s="537"/>
      <c r="L131" s="537"/>
      <c r="M131" s="537" t="s">
        <v>638</v>
      </c>
      <c r="N131" s="537"/>
      <c r="O131" s="537"/>
    </row>
    <row r="132" spans="1:15" ht="144.75" customHeight="1" x14ac:dyDescent="0.25">
      <c r="A132" s="537">
        <v>130</v>
      </c>
      <c r="B132" s="537" t="s">
        <v>735</v>
      </c>
      <c r="C132" s="537" t="s">
        <v>736</v>
      </c>
      <c r="D132" s="537" t="s">
        <v>737</v>
      </c>
      <c r="E132" s="537" t="s">
        <v>424</v>
      </c>
      <c r="F132" s="537" t="s">
        <v>413</v>
      </c>
      <c r="G132" s="538"/>
      <c r="H132" s="540"/>
      <c r="I132" s="538">
        <v>150</v>
      </c>
      <c r="J132" s="537"/>
      <c r="K132" s="537"/>
      <c r="L132" s="537" t="s">
        <v>425</v>
      </c>
      <c r="M132" s="537" t="s">
        <v>426</v>
      </c>
      <c r="N132" s="539"/>
      <c r="O132" s="537" t="s">
        <v>738</v>
      </c>
    </row>
    <row r="133" spans="1:15" ht="144.75" customHeight="1" x14ac:dyDescent="0.25">
      <c r="A133" s="537">
        <v>131</v>
      </c>
      <c r="B133" s="537" t="s">
        <v>739</v>
      </c>
      <c r="C133" s="537" t="s">
        <v>740</v>
      </c>
      <c r="D133" s="537" t="s">
        <v>423</v>
      </c>
      <c r="E133" s="537" t="s">
        <v>424</v>
      </c>
      <c r="F133" s="537" t="s">
        <v>408</v>
      </c>
      <c r="G133" s="538"/>
      <c r="H133" s="537" t="s">
        <v>723</v>
      </c>
      <c r="I133" s="537" t="s">
        <v>723</v>
      </c>
      <c r="J133" s="537"/>
      <c r="K133" s="537"/>
      <c r="L133" s="537" t="s">
        <v>425</v>
      </c>
      <c r="M133" s="537" t="s">
        <v>426</v>
      </c>
      <c r="N133" s="539" t="s">
        <v>741</v>
      </c>
      <c r="O133" s="537" t="s">
        <v>428</v>
      </c>
    </row>
    <row r="134" spans="1:15" ht="144.75" customHeight="1" x14ac:dyDescent="0.25">
      <c r="A134" s="537">
        <v>132</v>
      </c>
      <c r="B134" s="537" t="s">
        <v>742</v>
      </c>
      <c r="C134" s="537" t="s">
        <v>743</v>
      </c>
      <c r="D134" s="537" t="s">
        <v>423</v>
      </c>
      <c r="E134" s="537" t="s">
        <v>424</v>
      </c>
      <c r="F134" s="537" t="s">
        <v>408</v>
      </c>
      <c r="G134" s="538"/>
      <c r="H134" s="537" t="s">
        <v>744</v>
      </c>
      <c r="I134" s="537" t="s">
        <v>744</v>
      </c>
      <c r="J134" s="537"/>
      <c r="K134" s="537"/>
      <c r="L134" s="537" t="s">
        <v>425</v>
      </c>
      <c r="M134" s="537" t="s">
        <v>426</v>
      </c>
      <c r="N134" s="539"/>
      <c r="O134" s="537" t="s">
        <v>428</v>
      </c>
    </row>
    <row r="135" spans="1:15" ht="144.75" customHeight="1" x14ac:dyDescent="0.25">
      <c r="A135" s="537">
        <v>133</v>
      </c>
      <c r="B135" s="537" t="s">
        <v>745</v>
      </c>
      <c r="C135" s="537" t="s">
        <v>4256</v>
      </c>
      <c r="D135" s="537" t="s">
        <v>4149</v>
      </c>
      <c r="E135" s="537" t="s">
        <v>478</v>
      </c>
      <c r="F135" s="537" t="s">
        <v>413</v>
      </c>
      <c r="G135" s="538" t="s">
        <v>479</v>
      </c>
      <c r="H135" s="538" t="s">
        <v>458</v>
      </c>
      <c r="I135" s="538" t="s">
        <v>458</v>
      </c>
      <c r="J135" s="539" t="s">
        <v>4257</v>
      </c>
      <c r="K135" s="537"/>
      <c r="L135" s="537" t="s">
        <v>445</v>
      </c>
      <c r="M135" s="537" t="s">
        <v>746</v>
      </c>
      <c r="N135" s="537" t="s">
        <v>747</v>
      </c>
      <c r="O135" s="537" t="s">
        <v>482</v>
      </c>
    </row>
    <row r="136" spans="1:15" ht="144.75" customHeight="1" x14ac:dyDescent="0.25">
      <c r="A136" s="537">
        <v>134</v>
      </c>
      <c r="B136" s="537" t="s">
        <v>748</v>
      </c>
      <c r="C136" s="537" t="s">
        <v>4258</v>
      </c>
      <c r="D136" s="537" t="s">
        <v>423</v>
      </c>
      <c r="E136" s="537" t="s">
        <v>749</v>
      </c>
      <c r="F136" s="537" t="s">
        <v>624</v>
      </c>
      <c r="G136" s="538" t="s">
        <v>290</v>
      </c>
      <c r="H136" s="538"/>
      <c r="I136" s="538">
        <v>1</v>
      </c>
      <c r="J136" s="539" t="s">
        <v>625</v>
      </c>
      <c r="K136" s="539" t="s">
        <v>750</v>
      </c>
      <c r="L136" s="537" t="s">
        <v>425</v>
      </c>
      <c r="M136" s="537" t="s">
        <v>589</v>
      </c>
      <c r="N136" s="537"/>
      <c r="O136" s="537" t="s">
        <v>751</v>
      </c>
    </row>
    <row r="137" spans="1:15" ht="144.75" customHeight="1" x14ac:dyDescent="0.25">
      <c r="A137" s="537">
        <v>135</v>
      </c>
      <c r="B137" s="537" t="s">
        <v>752</v>
      </c>
      <c r="C137" s="537" t="s">
        <v>4259</v>
      </c>
      <c r="D137" s="537" t="s">
        <v>4209</v>
      </c>
      <c r="E137" s="537" t="s">
        <v>444</v>
      </c>
      <c r="F137" s="537" t="s">
        <v>413</v>
      </c>
      <c r="G137" s="537"/>
      <c r="H137" s="537"/>
      <c r="I137" s="537">
        <v>5000</v>
      </c>
      <c r="J137" s="537"/>
      <c r="K137" s="537"/>
      <c r="L137" s="537" t="s">
        <v>425</v>
      </c>
      <c r="M137" s="537" t="s">
        <v>491</v>
      </c>
      <c r="N137" s="537" t="s">
        <v>753</v>
      </c>
      <c r="O137" s="537" t="s">
        <v>428</v>
      </c>
    </row>
    <row r="138" spans="1:15" ht="144.75" customHeight="1" x14ac:dyDescent="0.25">
      <c r="A138" s="537">
        <v>136</v>
      </c>
      <c r="B138" s="537" t="s">
        <v>268</v>
      </c>
      <c r="C138" s="537" t="s">
        <v>4260</v>
      </c>
      <c r="D138" s="537" t="s">
        <v>4149</v>
      </c>
      <c r="E138" s="537" t="s">
        <v>444</v>
      </c>
      <c r="F138" s="537" t="s">
        <v>413</v>
      </c>
      <c r="G138" s="539" t="s">
        <v>754</v>
      </c>
      <c r="H138" s="537"/>
      <c r="I138" s="537" t="s">
        <v>755</v>
      </c>
      <c r="J138" s="537"/>
      <c r="K138" s="537"/>
      <c r="L138" s="537" t="s">
        <v>445</v>
      </c>
      <c r="M138" s="537" t="s">
        <v>746</v>
      </c>
      <c r="N138" s="537" t="s">
        <v>756</v>
      </c>
      <c r="O138" s="537" t="s">
        <v>482</v>
      </c>
    </row>
    <row r="139" spans="1:15" ht="144.75" customHeight="1" x14ac:dyDescent="0.25">
      <c r="A139" s="537">
        <v>137</v>
      </c>
      <c r="B139" s="537" t="s">
        <v>4261</v>
      </c>
      <c r="C139" s="537" t="s">
        <v>4262</v>
      </c>
      <c r="D139" s="537" t="s">
        <v>757</v>
      </c>
      <c r="E139" s="537" t="s">
        <v>637</v>
      </c>
      <c r="F139" s="537" t="s">
        <v>413</v>
      </c>
      <c r="G139" s="539" t="s">
        <v>754</v>
      </c>
      <c r="H139" s="537"/>
      <c r="I139" s="537" t="s">
        <v>755</v>
      </c>
      <c r="J139" s="537"/>
      <c r="K139" s="537"/>
      <c r="L139" s="537" t="s">
        <v>445</v>
      </c>
      <c r="M139" s="537" t="s">
        <v>758</v>
      </c>
      <c r="N139" s="537" t="s">
        <v>756</v>
      </c>
      <c r="O139" s="537" t="s">
        <v>482</v>
      </c>
    </row>
    <row r="140" spans="1:15" ht="144.75" customHeight="1" x14ac:dyDescent="0.25">
      <c r="A140" s="537">
        <v>138</v>
      </c>
      <c r="B140" s="537" t="s">
        <v>4263</v>
      </c>
      <c r="C140" s="537" t="s">
        <v>759</v>
      </c>
      <c r="D140" s="537" t="s">
        <v>757</v>
      </c>
      <c r="E140" s="537" t="s">
        <v>637</v>
      </c>
      <c r="F140" s="537" t="s">
        <v>413</v>
      </c>
      <c r="G140" s="537"/>
      <c r="H140" s="537"/>
      <c r="I140" s="537">
        <v>200</v>
      </c>
      <c r="J140" s="537"/>
      <c r="K140" s="537"/>
      <c r="L140" s="537" t="s">
        <v>445</v>
      </c>
      <c r="M140" s="537" t="s">
        <v>760</v>
      </c>
      <c r="N140" s="537" t="s">
        <v>761</v>
      </c>
      <c r="O140" s="537" t="s">
        <v>762</v>
      </c>
    </row>
    <row r="141" spans="1:15" ht="144.75" customHeight="1" x14ac:dyDescent="0.25">
      <c r="A141" s="537">
        <v>139</v>
      </c>
      <c r="B141" s="537" t="s">
        <v>4264</v>
      </c>
      <c r="C141" s="537" t="s">
        <v>4265</v>
      </c>
      <c r="D141" s="537" t="s">
        <v>757</v>
      </c>
      <c r="E141" s="537" t="s">
        <v>453</v>
      </c>
      <c r="F141" s="537" t="s">
        <v>413</v>
      </c>
      <c r="G141" s="539" t="s">
        <v>754</v>
      </c>
      <c r="H141" s="537"/>
      <c r="I141" s="537" t="s">
        <v>755</v>
      </c>
      <c r="J141" s="537"/>
      <c r="K141" s="537"/>
      <c r="L141" s="537" t="s">
        <v>445</v>
      </c>
      <c r="M141" s="537" t="s">
        <v>758</v>
      </c>
      <c r="N141" s="537" t="s">
        <v>756</v>
      </c>
      <c r="O141" s="537" t="s">
        <v>482</v>
      </c>
    </row>
    <row r="142" spans="1:15" ht="144.75" customHeight="1" x14ac:dyDescent="0.25">
      <c r="A142" s="537">
        <v>140</v>
      </c>
      <c r="B142" s="537" t="s">
        <v>4266</v>
      </c>
      <c r="C142" s="537" t="s">
        <v>763</v>
      </c>
      <c r="D142" s="537" t="s">
        <v>757</v>
      </c>
      <c r="E142" s="537" t="s">
        <v>453</v>
      </c>
      <c r="F142" s="537" t="s">
        <v>413</v>
      </c>
      <c r="G142" s="537"/>
      <c r="H142" s="537"/>
      <c r="I142" s="537">
        <v>200</v>
      </c>
      <c r="J142" s="537"/>
      <c r="K142" s="537"/>
      <c r="L142" s="537" t="s">
        <v>445</v>
      </c>
      <c r="M142" s="537" t="s">
        <v>760</v>
      </c>
      <c r="N142" s="537" t="s">
        <v>761</v>
      </c>
      <c r="O142" s="537" t="s">
        <v>762</v>
      </c>
    </row>
    <row r="143" spans="1:15" ht="144.75" customHeight="1" x14ac:dyDescent="0.25">
      <c r="A143" s="537">
        <v>141</v>
      </c>
      <c r="B143" s="537" t="s">
        <v>764</v>
      </c>
      <c r="C143" s="537" t="s">
        <v>765</v>
      </c>
      <c r="D143" s="537" t="s">
        <v>757</v>
      </c>
      <c r="E143" s="537" t="s">
        <v>637</v>
      </c>
      <c r="F143" s="537" t="s">
        <v>413</v>
      </c>
      <c r="G143" s="539" t="s">
        <v>754</v>
      </c>
      <c r="H143" s="537"/>
      <c r="I143" s="537" t="s">
        <v>755</v>
      </c>
      <c r="J143" s="537"/>
      <c r="K143" s="537"/>
      <c r="L143" s="537" t="s">
        <v>445</v>
      </c>
      <c r="M143" s="537" t="s">
        <v>758</v>
      </c>
      <c r="N143" s="537" t="s">
        <v>756</v>
      </c>
      <c r="O143" s="537" t="s">
        <v>482</v>
      </c>
    </row>
    <row r="144" spans="1:15" ht="144.75" customHeight="1" x14ac:dyDescent="0.25">
      <c r="A144" s="537">
        <v>142</v>
      </c>
      <c r="B144" s="537" t="s">
        <v>766</v>
      </c>
      <c r="C144" s="537" t="s">
        <v>767</v>
      </c>
      <c r="D144" s="537" t="s">
        <v>757</v>
      </c>
      <c r="E144" s="537" t="s">
        <v>637</v>
      </c>
      <c r="F144" s="537" t="s">
        <v>413</v>
      </c>
      <c r="G144" s="537"/>
      <c r="H144" s="537"/>
      <c r="I144" s="537">
        <v>200</v>
      </c>
      <c r="J144" s="537"/>
      <c r="K144" s="537"/>
      <c r="L144" s="537" t="s">
        <v>445</v>
      </c>
      <c r="M144" s="537" t="s">
        <v>760</v>
      </c>
      <c r="N144" s="537" t="s">
        <v>761</v>
      </c>
      <c r="O144" s="537" t="s">
        <v>762</v>
      </c>
    </row>
    <row r="145" spans="1:15" ht="144.75" customHeight="1" x14ac:dyDescent="0.25">
      <c r="A145" s="537">
        <v>143</v>
      </c>
      <c r="B145" s="537" t="s">
        <v>768</v>
      </c>
      <c r="C145" s="537" t="s">
        <v>4267</v>
      </c>
      <c r="D145" s="537" t="s">
        <v>4149</v>
      </c>
      <c r="E145" s="537" t="s">
        <v>444</v>
      </c>
      <c r="F145" s="537" t="s">
        <v>413</v>
      </c>
      <c r="G145" s="537"/>
      <c r="H145" s="538"/>
      <c r="I145" s="537" t="s">
        <v>769</v>
      </c>
      <c r="J145" s="537"/>
      <c r="K145" s="537"/>
      <c r="L145" s="537" t="s">
        <v>425</v>
      </c>
      <c r="M145" s="537"/>
      <c r="N145" s="537" t="s">
        <v>770</v>
      </c>
      <c r="O145" s="537" t="s">
        <v>405</v>
      </c>
    </row>
    <row r="146" spans="1:15" ht="144.75" customHeight="1" x14ac:dyDescent="0.25">
      <c r="A146" s="537">
        <v>144</v>
      </c>
      <c r="B146" s="537" t="s">
        <v>771</v>
      </c>
      <c r="C146" s="537" t="s">
        <v>772</v>
      </c>
      <c r="D146" s="537" t="s">
        <v>407</v>
      </c>
      <c r="E146" s="537" t="s">
        <v>444</v>
      </c>
      <c r="F146" s="537" t="s">
        <v>413</v>
      </c>
      <c r="G146" s="537"/>
      <c r="H146" s="538"/>
      <c r="I146" s="537">
        <v>1075</v>
      </c>
      <c r="J146" s="537"/>
      <c r="K146" s="537"/>
      <c r="L146" s="537" t="s">
        <v>425</v>
      </c>
      <c r="M146" s="537"/>
      <c r="N146" s="537" t="s">
        <v>773</v>
      </c>
      <c r="O146" s="537" t="s">
        <v>405</v>
      </c>
    </row>
    <row r="147" spans="1:15" s="288" customFormat="1" ht="144.75" customHeight="1" x14ac:dyDescent="0.25">
      <c r="A147" s="537">
        <v>145</v>
      </c>
      <c r="B147" s="537" t="s">
        <v>774</v>
      </c>
      <c r="C147" s="537" t="s">
        <v>4268</v>
      </c>
      <c r="D147" s="537" t="s">
        <v>757</v>
      </c>
      <c r="E147" s="537" t="s">
        <v>444</v>
      </c>
      <c r="F147" s="537" t="s">
        <v>413</v>
      </c>
      <c r="G147" s="539" t="s">
        <v>754</v>
      </c>
      <c r="H147" s="537"/>
      <c r="I147" s="537" t="s">
        <v>755</v>
      </c>
      <c r="J147" s="537"/>
      <c r="K147" s="537"/>
      <c r="L147" s="537" t="s">
        <v>445</v>
      </c>
      <c r="M147" s="537" t="s">
        <v>655</v>
      </c>
      <c r="N147" s="537" t="s">
        <v>756</v>
      </c>
      <c r="O147" s="537" t="s">
        <v>482</v>
      </c>
    </row>
    <row r="148" spans="1:15" s="288" customFormat="1" ht="144.75" customHeight="1" x14ac:dyDescent="0.25">
      <c r="A148" s="537">
        <v>146</v>
      </c>
      <c r="B148" s="537" t="s">
        <v>775</v>
      </c>
      <c r="C148" s="537" t="s">
        <v>776</v>
      </c>
      <c r="D148" s="537" t="s">
        <v>757</v>
      </c>
      <c r="E148" s="537" t="s">
        <v>444</v>
      </c>
      <c r="F148" s="537" t="s">
        <v>413</v>
      </c>
      <c r="G148" s="537"/>
      <c r="H148" s="537"/>
      <c r="I148" s="537">
        <v>200</v>
      </c>
      <c r="J148" s="537"/>
      <c r="K148" s="537"/>
      <c r="L148" s="537" t="s">
        <v>445</v>
      </c>
      <c r="M148" s="537" t="s">
        <v>655</v>
      </c>
      <c r="N148" s="537" t="s">
        <v>761</v>
      </c>
      <c r="O148" s="537" t="s">
        <v>762</v>
      </c>
    </row>
    <row r="149" spans="1:15" ht="144.75" customHeight="1" x14ac:dyDescent="0.25">
      <c r="A149" s="537">
        <v>147</v>
      </c>
      <c r="B149" s="537" t="s">
        <v>777</v>
      </c>
      <c r="C149" s="537" t="s">
        <v>778</v>
      </c>
      <c r="D149" s="537" t="s">
        <v>4149</v>
      </c>
      <c r="E149" s="537" t="s">
        <v>444</v>
      </c>
      <c r="F149" s="537" t="s">
        <v>413</v>
      </c>
      <c r="G149" s="537"/>
      <c r="H149" s="537"/>
      <c r="I149" s="537">
        <v>200</v>
      </c>
      <c r="J149" s="537"/>
      <c r="K149" s="537"/>
      <c r="L149" s="537" t="s">
        <v>445</v>
      </c>
      <c r="M149" s="537" t="s">
        <v>746</v>
      </c>
      <c r="N149" s="537" t="s">
        <v>761</v>
      </c>
      <c r="O149" s="537" t="s">
        <v>762</v>
      </c>
    </row>
    <row r="150" spans="1:15" ht="144.75" customHeight="1" x14ac:dyDescent="0.25">
      <c r="A150" s="537">
        <v>148</v>
      </c>
      <c r="B150" s="537" t="s">
        <v>779</v>
      </c>
      <c r="C150" s="537" t="s">
        <v>780</v>
      </c>
      <c r="D150" s="537" t="s">
        <v>407</v>
      </c>
      <c r="E150" s="537" t="s">
        <v>444</v>
      </c>
      <c r="F150" s="537" t="s">
        <v>413</v>
      </c>
      <c r="G150" s="537"/>
      <c r="H150" s="538"/>
      <c r="I150" s="537">
        <v>1000</v>
      </c>
      <c r="J150" s="537"/>
      <c r="K150" s="537"/>
      <c r="L150" s="537" t="s">
        <v>425</v>
      </c>
      <c r="M150" s="537"/>
      <c r="N150" s="537" t="s">
        <v>781</v>
      </c>
      <c r="O150" s="537" t="s">
        <v>405</v>
      </c>
    </row>
    <row r="151" spans="1:15" ht="144.75" customHeight="1" x14ac:dyDescent="0.25">
      <c r="A151" s="537">
        <v>149</v>
      </c>
      <c r="B151" s="537" t="s">
        <v>782</v>
      </c>
      <c r="C151" s="537" t="s">
        <v>783</v>
      </c>
      <c r="D151" s="537" t="s">
        <v>407</v>
      </c>
      <c r="E151" s="537" t="s">
        <v>400</v>
      </c>
      <c r="F151" s="537" t="s">
        <v>413</v>
      </c>
      <c r="G151" s="537"/>
      <c r="H151" s="538"/>
      <c r="I151" s="537" t="s">
        <v>784</v>
      </c>
      <c r="J151" s="537"/>
      <c r="K151" s="537"/>
      <c r="L151" s="537" t="s">
        <v>403</v>
      </c>
      <c r="M151" s="537"/>
      <c r="N151" s="537" t="s">
        <v>785</v>
      </c>
      <c r="O151" s="537" t="s">
        <v>405</v>
      </c>
    </row>
    <row r="152" spans="1:15" ht="144.75" customHeight="1" x14ac:dyDescent="0.25">
      <c r="A152" s="537">
        <v>150</v>
      </c>
      <c r="B152" s="537" t="s">
        <v>786</v>
      </c>
      <c r="C152" s="537" t="s">
        <v>4269</v>
      </c>
      <c r="D152" s="537" t="s">
        <v>757</v>
      </c>
      <c r="E152" s="537" t="s">
        <v>749</v>
      </c>
      <c r="F152" s="537" t="s">
        <v>413</v>
      </c>
      <c r="G152" s="537" t="s">
        <v>290</v>
      </c>
      <c r="H152" s="537">
        <v>1</v>
      </c>
      <c r="I152" s="537">
        <v>1</v>
      </c>
      <c r="J152" s="539" t="s">
        <v>4270</v>
      </c>
      <c r="K152" s="537"/>
      <c r="L152" s="537" t="s">
        <v>445</v>
      </c>
      <c r="M152" s="537" t="s">
        <v>787</v>
      </c>
      <c r="N152" s="537" t="s">
        <v>788</v>
      </c>
      <c r="O152" s="537" t="s">
        <v>789</v>
      </c>
    </row>
    <row r="153" spans="1:15" ht="144.75" customHeight="1" x14ac:dyDescent="0.25">
      <c r="A153" s="537">
        <v>151</v>
      </c>
      <c r="B153" s="537" t="s">
        <v>790</v>
      </c>
      <c r="C153" s="537" t="s">
        <v>4271</v>
      </c>
      <c r="D153" s="537" t="s">
        <v>757</v>
      </c>
      <c r="E153" s="537" t="s">
        <v>749</v>
      </c>
      <c r="F153" s="537" t="s">
        <v>413</v>
      </c>
      <c r="G153" s="538"/>
      <c r="H153" s="537"/>
      <c r="I153" s="537" t="s">
        <v>419</v>
      </c>
      <c r="J153" s="539" t="s">
        <v>4270</v>
      </c>
      <c r="K153" s="537"/>
      <c r="L153" s="537" t="s">
        <v>445</v>
      </c>
      <c r="M153" s="537" t="s">
        <v>787</v>
      </c>
      <c r="N153" s="537" t="s">
        <v>788</v>
      </c>
      <c r="O153" s="537" t="s">
        <v>789</v>
      </c>
    </row>
    <row r="154" spans="1:15" ht="144.75" customHeight="1" x14ac:dyDescent="0.25">
      <c r="A154" s="537">
        <v>152</v>
      </c>
      <c r="B154" s="537" t="s">
        <v>791</v>
      </c>
      <c r="C154" s="537" t="s">
        <v>4272</v>
      </c>
      <c r="D154" s="537" t="s">
        <v>757</v>
      </c>
      <c r="E154" s="537" t="s">
        <v>749</v>
      </c>
      <c r="F154" s="537" t="s">
        <v>413</v>
      </c>
      <c r="G154" s="537" t="s">
        <v>792</v>
      </c>
      <c r="H154" s="537">
        <v>4</v>
      </c>
      <c r="I154" s="537">
        <v>4</v>
      </c>
      <c r="J154" s="539" t="s">
        <v>4270</v>
      </c>
      <c r="K154" s="537"/>
      <c r="L154" s="537" t="s">
        <v>445</v>
      </c>
      <c r="M154" s="537" t="s">
        <v>787</v>
      </c>
      <c r="N154" s="537" t="s">
        <v>788</v>
      </c>
      <c r="O154" s="537" t="s">
        <v>789</v>
      </c>
    </row>
    <row r="155" spans="1:15" ht="144.75" customHeight="1" x14ac:dyDescent="0.25">
      <c r="A155" s="537">
        <v>153</v>
      </c>
      <c r="B155" s="537" t="s">
        <v>793</v>
      </c>
      <c r="C155" s="537" t="s">
        <v>4273</v>
      </c>
      <c r="D155" s="537" t="s">
        <v>4149</v>
      </c>
      <c r="E155" s="537" t="s">
        <v>749</v>
      </c>
      <c r="F155" s="537" t="s">
        <v>413</v>
      </c>
      <c r="G155" s="538"/>
      <c r="H155" s="537"/>
      <c r="I155" s="537" t="s">
        <v>419</v>
      </c>
      <c r="J155" s="539" t="s">
        <v>794</v>
      </c>
      <c r="K155" s="537"/>
      <c r="L155" s="537" t="s">
        <v>445</v>
      </c>
      <c r="M155" s="537" t="s">
        <v>787</v>
      </c>
      <c r="N155" s="537" t="s">
        <v>795</v>
      </c>
      <c r="O155" s="537" t="s">
        <v>796</v>
      </c>
    </row>
    <row r="156" spans="1:15" ht="144.75" customHeight="1" x14ac:dyDescent="0.25">
      <c r="A156" s="537">
        <v>154</v>
      </c>
      <c r="B156" s="537" t="s">
        <v>797</v>
      </c>
      <c r="C156" s="537" t="s">
        <v>4274</v>
      </c>
      <c r="D156" s="537" t="s">
        <v>757</v>
      </c>
      <c r="E156" s="537" t="s">
        <v>478</v>
      </c>
      <c r="F156" s="537" t="s">
        <v>413</v>
      </c>
      <c r="G156" s="538" t="s">
        <v>325</v>
      </c>
      <c r="H156" s="538" t="s">
        <v>414</v>
      </c>
      <c r="I156" s="538" t="s">
        <v>414</v>
      </c>
      <c r="J156" s="537" t="s">
        <v>798</v>
      </c>
      <c r="K156" s="537"/>
      <c r="L156" s="537" t="s">
        <v>445</v>
      </c>
      <c r="M156" s="537" t="s">
        <v>4275</v>
      </c>
      <c r="N156" s="537" t="s">
        <v>799</v>
      </c>
      <c r="O156" s="537" t="s">
        <v>405</v>
      </c>
    </row>
    <row r="157" spans="1:15" ht="144.75" customHeight="1" x14ac:dyDescent="0.25">
      <c r="A157" s="537">
        <v>155</v>
      </c>
      <c r="B157" s="537" t="s">
        <v>800</v>
      </c>
      <c r="C157" s="537" t="s">
        <v>4276</v>
      </c>
      <c r="D157" s="537" t="s">
        <v>423</v>
      </c>
      <c r="E157" s="537" t="s">
        <v>749</v>
      </c>
      <c r="F157" s="537" t="s">
        <v>413</v>
      </c>
      <c r="G157" s="538" t="s">
        <v>801</v>
      </c>
      <c r="H157" s="538"/>
      <c r="I157" s="538">
        <v>3</v>
      </c>
      <c r="J157" s="539" t="s">
        <v>4277</v>
      </c>
      <c r="K157" s="539"/>
      <c r="L157" s="537" t="s">
        <v>445</v>
      </c>
      <c r="M157" s="537" t="s">
        <v>787</v>
      </c>
      <c r="N157" s="537"/>
      <c r="O157" s="537" t="s">
        <v>494</v>
      </c>
    </row>
    <row r="158" spans="1:15" ht="144.75" customHeight="1" x14ac:dyDescent="0.25">
      <c r="A158" s="537">
        <v>156</v>
      </c>
      <c r="B158" s="537" t="s">
        <v>802</v>
      </c>
      <c r="C158" s="537" t="s">
        <v>4278</v>
      </c>
      <c r="D158" s="537" t="s">
        <v>423</v>
      </c>
      <c r="E158" s="537" t="s">
        <v>749</v>
      </c>
      <c r="F158" s="537" t="s">
        <v>413</v>
      </c>
      <c r="G158" s="538"/>
      <c r="H158" s="538"/>
      <c r="I158" s="538">
        <v>50</v>
      </c>
      <c r="J158" s="539" t="s">
        <v>4277</v>
      </c>
      <c r="K158" s="537"/>
      <c r="L158" s="537" t="s">
        <v>445</v>
      </c>
      <c r="M158" s="537" t="s">
        <v>787</v>
      </c>
      <c r="N158" s="537"/>
      <c r="O158" s="537" t="s">
        <v>494</v>
      </c>
    </row>
    <row r="159" spans="1:15" ht="144.75" customHeight="1" x14ac:dyDescent="0.25">
      <c r="A159" s="537">
        <v>157</v>
      </c>
      <c r="B159" s="537" t="s">
        <v>803</v>
      </c>
      <c r="C159" s="537" t="s">
        <v>804</v>
      </c>
      <c r="D159" s="537" t="s">
        <v>407</v>
      </c>
      <c r="E159" s="537" t="s">
        <v>400</v>
      </c>
      <c r="F159" s="537" t="s">
        <v>413</v>
      </c>
      <c r="G159" s="538"/>
      <c r="H159" s="537"/>
      <c r="I159" s="537" t="s">
        <v>805</v>
      </c>
      <c r="J159" s="537"/>
      <c r="K159" s="537"/>
      <c r="L159" s="537" t="s">
        <v>403</v>
      </c>
      <c r="M159" s="537"/>
      <c r="N159" s="537" t="s">
        <v>806</v>
      </c>
      <c r="O159" s="537" t="s">
        <v>405</v>
      </c>
    </row>
    <row r="160" spans="1:15" ht="144.75" customHeight="1" x14ac:dyDescent="0.25">
      <c r="A160" s="537">
        <v>158</v>
      </c>
      <c r="B160" s="537" t="s">
        <v>807</v>
      </c>
      <c r="C160" s="537" t="s">
        <v>808</v>
      </c>
      <c r="D160" s="537" t="s">
        <v>407</v>
      </c>
      <c r="E160" s="537" t="s">
        <v>433</v>
      </c>
      <c r="F160" s="537" t="s">
        <v>413</v>
      </c>
      <c r="G160" s="537"/>
      <c r="H160" s="537"/>
      <c r="I160" s="537" t="s">
        <v>809</v>
      </c>
      <c r="J160" s="537"/>
      <c r="K160" s="537"/>
      <c r="L160" s="537" t="s">
        <v>403</v>
      </c>
      <c r="M160" s="537"/>
      <c r="N160" s="537" t="s">
        <v>810</v>
      </c>
      <c r="O160" s="537" t="s">
        <v>811</v>
      </c>
    </row>
    <row r="161" spans="1:15" ht="144.75" customHeight="1" x14ac:dyDescent="0.25">
      <c r="A161" s="537">
        <v>159</v>
      </c>
      <c r="B161" s="537" t="s">
        <v>812</v>
      </c>
      <c r="C161" s="537" t="s">
        <v>813</v>
      </c>
      <c r="D161" s="537" t="s">
        <v>407</v>
      </c>
      <c r="E161" s="537" t="s">
        <v>433</v>
      </c>
      <c r="F161" s="537" t="s">
        <v>413</v>
      </c>
      <c r="G161" s="537" t="s">
        <v>814</v>
      </c>
      <c r="H161" s="537" t="s">
        <v>815</v>
      </c>
      <c r="I161" s="537" t="s">
        <v>815</v>
      </c>
      <c r="J161" s="537"/>
      <c r="K161" s="537"/>
      <c r="L161" s="537" t="s">
        <v>403</v>
      </c>
      <c r="M161" s="537"/>
      <c r="N161" s="537" t="s">
        <v>816</v>
      </c>
      <c r="O161" s="537" t="s">
        <v>811</v>
      </c>
    </row>
    <row r="162" spans="1:15" ht="144.75" customHeight="1" x14ac:dyDescent="0.25">
      <c r="A162" s="537">
        <v>160</v>
      </c>
      <c r="B162" s="537" t="s">
        <v>817</v>
      </c>
      <c r="C162" s="537" t="s">
        <v>818</v>
      </c>
      <c r="D162" s="537" t="s">
        <v>423</v>
      </c>
      <c r="E162" s="537" t="s">
        <v>453</v>
      </c>
      <c r="F162" s="537" t="s">
        <v>413</v>
      </c>
      <c r="G162" s="538" t="s">
        <v>819</v>
      </c>
      <c r="H162" s="538"/>
      <c r="I162" s="538">
        <v>7</v>
      </c>
      <c r="J162" s="537"/>
      <c r="K162" s="537"/>
      <c r="L162" s="537" t="s">
        <v>454</v>
      </c>
      <c r="M162" s="537" t="s">
        <v>758</v>
      </c>
      <c r="N162" s="537"/>
      <c r="O162" s="537" t="s">
        <v>435</v>
      </c>
    </row>
    <row r="163" spans="1:15" ht="144.75" customHeight="1" x14ac:dyDescent="0.25">
      <c r="A163" s="537">
        <v>161</v>
      </c>
      <c r="B163" s="537" t="s">
        <v>820</v>
      </c>
      <c r="C163" s="537" t="s">
        <v>4279</v>
      </c>
      <c r="D163" s="537" t="s">
        <v>423</v>
      </c>
      <c r="E163" s="537" t="s">
        <v>453</v>
      </c>
      <c r="F163" s="537" t="s">
        <v>408</v>
      </c>
      <c r="G163" s="538"/>
      <c r="H163" s="538"/>
      <c r="I163" s="538" t="s">
        <v>821</v>
      </c>
      <c r="J163" s="537"/>
      <c r="K163" s="537"/>
      <c r="L163" s="537" t="s">
        <v>454</v>
      </c>
      <c r="M163" s="537" t="s">
        <v>758</v>
      </c>
      <c r="N163" s="537" t="s">
        <v>822</v>
      </c>
      <c r="O163" s="537" t="s">
        <v>435</v>
      </c>
    </row>
    <row r="164" spans="1:15" ht="144.75" customHeight="1" x14ac:dyDescent="0.25">
      <c r="A164" s="537">
        <v>162</v>
      </c>
      <c r="B164" s="537" t="s">
        <v>823</v>
      </c>
      <c r="C164" s="537" t="s">
        <v>4280</v>
      </c>
      <c r="D164" s="537" t="s">
        <v>4149</v>
      </c>
      <c r="E164" s="537" t="s">
        <v>60</v>
      </c>
      <c r="F164" s="537" t="s">
        <v>413</v>
      </c>
      <c r="G164" s="537"/>
      <c r="H164" s="537" t="s">
        <v>458</v>
      </c>
      <c r="I164" s="537" t="s">
        <v>824</v>
      </c>
      <c r="J164" s="539" t="s">
        <v>4281</v>
      </c>
      <c r="K164" s="537"/>
      <c r="L164" s="537" t="s">
        <v>825</v>
      </c>
      <c r="M164" s="537" t="s">
        <v>746</v>
      </c>
      <c r="N164" s="537" t="s">
        <v>826</v>
      </c>
      <c r="O164" s="537" t="s">
        <v>762</v>
      </c>
    </row>
    <row r="165" spans="1:15" ht="144.75" customHeight="1" x14ac:dyDescent="0.25">
      <c r="A165" s="537">
        <v>163</v>
      </c>
      <c r="B165" s="537" t="s">
        <v>827</v>
      </c>
      <c r="C165" s="537" t="s">
        <v>4282</v>
      </c>
      <c r="D165" s="537" t="s">
        <v>4149</v>
      </c>
      <c r="E165" s="537" t="s">
        <v>60</v>
      </c>
      <c r="F165" s="537" t="s">
        <v>413</v>
      </c>
      <c r="G165" s="537"/>
      <c r="H165" s="537"/>
      <c r="I165" s="537" t="s">
        <v>828</v>
      </c>
      <c r="J165" s="539" t="s">
        <v>4283</v>
      </c>
      <c r="K165" s="537"/>
      <c r="L165" s="537" t="s">
        <v>825</v>
      </c>
      <c r="M165" s="537" t="s">
        <v>746</v>
      </c>
      <c r="N165" s="537" t="s">
        <v>829</v>
      </c>
      <c r="O165" s="537" t="s">
        <v>762</v>
      </c>
    </row>
    <row r="166" spans="1:15" ht="144.75" customHeight="1" x14ac:dyDescent="0.25">
      <c r="A166" s="537">
        <v>164</v>
      </c>
      <c r="B166" s="537" t="s">
        <v>830</v>
      </c>
      <c r="C166" s="537" t="s">
        <v>4284</v>
      </c>
      <c r="D166" s="537" t="s">
        <v>4149</v>
      </c>
      <c r="E166" s="537" t="s">
        <v>60</v>
      </c>
      <c r="F166" s="537" t="s">
        <v>413</v>
      </c>
      <c r="G166" s="537" t="s">
        <v>831</v>
      </c>
      <c r="H166" s="537" t="s">
        <v>832</v>
      </c>
      <c r="I166" s="537" t="s">
        <v>832</v>
      </c>
      <c r="J166" s="537" t="s">
        <v>4285</v>
      </c>
      <c r="K166" s="537"/>
      <c r="L166" s="537" t="s">
        <v>825</v>
      </c>
      <c r="M166" s="537" t="s">
        <v>746</v>
      </c>
      <c r="N166" s="537" t="s">
        <v>833</v>
      </c>
      <c r="O166" s="537" t="s">
        <v>834</v>
      </c>
    </row>
    <row r="167" spans="1:15" ht="144.75" customHeight="1" x14ac:dyDescent="0.25">
      <c r="A167" s="537">
        <v>165</v>
      </c>
      <c r="B167" s="537" t="s">
        <v>835</v>
      </c>
      <c r="C167" s="537" t="s">
        <v>4286</v>
      </c>
      <c r="D167" s="537" t="s">
        <v>4149</v>
      </c>
      <c r="E167" s="537" t="s">
        <v>60</v>
      </c>
      <c r="F167" s="537" t="s">
        <v>413</v>
      </c>
      <c r="G167" s="537"/>
      <c r="H167" s="537"/>
      <c r="I167" s="537" t="s">
        <v>836</v>
      </c>
      <c r="J167" s="537" t="s">
        <v>4285</v>
      </c>
      <c r="K167" s="537"/>
      <c r="L167" s="537" t="s">
        <v>825</v>
      </c>
      <c r="M167" s="537" t="s">
        <v>746</v>
      </c>
      <c r="N167" s="537" t="s">
        <v>837</v>
      </c>
      <c r="O167" s="537" t="s">
        <v>834</v>
      </c>
    </row>
    <row r="168" spans="1:15" ht="144.75" customHeight="1" x14ac:dyDescent="0.25">
      <c r="A168" s="537">
        <v>166</v>
      </c>
      <c r="B168" s="537" t="s">
        <v>838</v>
      </c>
      <c r="C168" s="537" t="s">
        <v>4287</v>
      </c>
      <c r="D168" s="537" t="s">
        <v>4149</v>
      </c>
      <c r="E168" s="537" t="s">
        <v>60</v>
      </c>
      <c r="F168" s="537" t="s">
        <v>413</v>
      </c>
      <c r="G168" s="537" t="s">
        <v>839</v>
      </c>
      <c r="H168" s="537" t="s">
        <v>840</v>
      </c>
      <c r="I168" s="537" t="s">
        <v>840</v>
      </c>
      <c r="J168" s="537" t="s">
        <v>4288</v>
      </c>
      <c r="K168" s="537"/>
      <c r="L168" s="537" t="s">
        <v>825</v>
      </c>
      <c r="M168" s="537" t="s">
        <v>746</v>
      </c>
      <c r="N168" s="537" t="s">
        <v>841</v>
      </c>
      <c r="O168" s="537" t="s">
        <v>834</v>
      </c>
    </row>
    <row r="169" spans="1:15" ht="144.75" customHeight="1" x14ac:dyDescent="0.25">
      <c r="A169" s="537">
        <v>167</v>
      </c>
      <c r="B169" s="537" t="s">
        <v>842</v>
      </c>
      <c r="C169" s="537" t="s">
        <v>4289</v>
      </c>
      <c r="D169" s="537" t="s">
        <v>4149</v>
      </c>
      <c r="E169" s="537" t="s">
        <v>60</v>
      </c>
      <c r="F169" s="537" t="s">
        <v>413</v>
      </c>
      <c r="G169" s="537"/>
      <c r="H169" s="537"/>
      <c r="I169" s="537" t="s">
        <v>836</v>
      </c>
      <c r="J169" s="537" t="s">
        <v>4290</v>
      </c>
      <c r="K169" s="537"/>
      <c r="L169" s="537" t="s">
        <v>825</v>
      </c>
      <c r="M169" s="537" t="s">
        <v>746</v>
      </c>
      <c r="N169" s="537" t="s">
        <v>843</v>
      </c>
      <c r="O169" s="537" t="s">
        <v>834</v>
      </c>
    </row>
    <row r="170" spans="1:15" ht="144.75" customHeight="1" x14ac:dyDescent="0.25">
      <c r="A170" s="537">
        <v>168</v>
      </c>
      <c r="B170" s="537" t="s">
        <v>844</v>
      </c>
      <c r="C170" s="537" t="s">
        <v>845</v>
      </c>
      <c r="D170" s="537" t="s">
        <v>407</v>
      </c>
      <c r="E170" s="537" t="s">
        <v>400</v>
      </c>
      <c r="F170" s="537" t="s">
        <v>47</v>
      </c>
      <c r="G170" s="538" t="s">
        <v>401</v>
      </c>
      <c r="H170" s="537">
        <v>8</v>
      </c>
      <c r="I170" s="537">
        <v>8</v>
      </c>
      <c r="J170" s="537"/>
      <c r="K170" s="537"/>
      <c r="L170" s="537" t="s">
        <v>403</v>
      </c>
      <c r="M170" s="537"/>
      <c r="N170" s="537" t="s">
        <v>846</v>
      </c>
      <c r="O170" s="537" t="s">
        <v>405</v>
      </c>
    </row>
    <row r="171" spans="1:15" ht="144.75" customHeight="1" x14ac:dyDescent="0.25">
      <c r="A171" s="537">
        <v>169</v>
      </c>
      <c r="B171" s="537" t="s">
        <v>847</v>
      </c>
      <c r="C171" s="537" t="s">
        <v>848</v>
      </c>
      <c r="D171" s="537" t="s">
        <v>407</v>
      </c>
      <c r="E171" s="537" t="s">
        <v>400</v>
      </c>
      <c r="F171" s="537" t="s">
        <v>408</v>
      </c>
      <c r="G171" s="538" t="s">
        <v>409</v>
      </c>
      <c r="H171" s="537">
        <v>4</v>
      </c>
      <c r="I171" s="537">
        <v>4</v>
      </c>
      <c r="J171" s="537"/>
      <c r="K171" s="537"/>
      <c r="L171" s="537" t="s">
        <v>403</v>
      </c>
      <c r="M171" s="537"/>
      <c r="N171" s="537" t="s">
        <v>849</v>
      </c>
      <c r="O171" s="537" t="s">
        <v>405</v>
      </c>
    </row>
    <row r="172" spans="1:15" ht="144.75" customHeight="1" x14ac:dyDescent="0.25">
      <c r="A172" s="537">
        <v>170</v>
      </c>
      <c r="B172" s="537" t="s">
        <v>850</v>
      </c>
      <c r="C172" s="537" t="s">
        <v>851</v>
      </c>
      <c r="D172" s="537" t="s">
        <v>407</v>
      </c>
      <c r="E172" s="537" t="s">
        <v>400</v>
      </c>
      <c r="F172" s="537" t="s">
        <v>413</v>
      </c>
      <c r="G172" s="537"/>
      <c r="H172" s="537"/>
      <c r="I172" s="537" t="s">
        <v>852</v>
      </c>
      <c r="J172" s="537"/>
      <c r="K172" s="537"/>
      <c r="L172" s="537" t="s">
        <v>403</v>
      </c>
      <c r="M172" s="537"/>
      <c r="N172" s="537" t="s">
        <v>853</v>
      </c>
      <c r="O172" s="537" t="s">
        <v>405</v>
      </c>
    </row>
    <row r="173" spans="1:15" ht="144.75" customHeight="1" x14ac:dyDescent="0.25">
      <c r="A173" s="537">
        <v>171</v>
      </c>
      <c r="B173" s="537" t="s">
        <v>854</v>
      </c>
      <c r="C173" s="537" t="s">
        <v>4291</v>
      </c>
      <c r="D173" s="537" t="s">
        <v>423</v>
      </c>
      <c r="E173" s="537" t="s">
        <v>749</v>
      </c>
      <c r="F173" s="537" t="s">
        <v>413</v>
      </c>
      <c r="G173" s="538" t="s">
        <v>801</v>
      </c>
      <c r="H173" s="538"/>
      <c r="I173" s="538">
        <v>3</v>
      </c>
      <c r="J173" s="539" t="s">
        <v>4277</v>
      </c>
      <c r="K173" s="539"/>
      <c r="L173" s="537" t="s">
        <v>445</v>
      </c>
      <c r="M173" s="537" t="s">
        <v>787</v>
      </c>
      <c r="N173" s="537"/>
      <c r="O173" s="537" t="s">
        <v>494</v>
      </c>
    </row>
    <row r="174" spans="1:15" ht="144.75" customHeight="1" x14ac:dyDescent="0.25">
      <c r="A174" s="537">
        <v>172</v>
      </c>
      <c r="B174" s="537" t="s">
        <v>855</v>
      </c>
      <c r="C174" s="537" t="s">
        <v>4292</v>
      </c>
      <c r="D174" s="537" t="s">
        <v>423</v>
      </c>
      <c r="E174" s="537" t="s">
        <v>749</v>
      </c>
      <c r="F174" s="537" t="s">
        <v>413</v>
      </c>
      <c r="G174" s="538"/>
      <c r="H174" s="538"/>
      <c r="I174" s="538">
        <v>100</v>
      </c>
      <c r="J174" s="539" t="s">
        <v>856</v>
      </c>
      <c r="K174" s="537"/>
      <c r="L174" s="537" t="s">
        <v>445</v>
      </c>
      <c r="M174" s="537" t="s">
        <v>787</v>
      </c>
      <c r="N174" s="537"/>
      <c r="O174" s="537" t="s">
        <v>494</v>
      </c>
    </row>
    <row r="175" spans="1:15" ht="144.75" customHeight="1" x14ac:dyDescent="0.25">
      <c r="A175" s="537">
        <v>173</v>
      </c>
      <c r="B175" s="537" t="s">
        <v>857</v>
      </c>
      <c r="C175" s="537" t="s">
        <v>4293</v>
      </c>
      <c r="D175" s="537" t="s">
        <v>757</v>
      </c>
      <c r="E175" s="537" t="s">
        <v>637</v>
      </c>
      <c r="F175" s="537" t="s">
        <v>413</v>
      </c>
      <c r="G175" s="538"/>
      <c r="H175" s="538"/>
      <c r="I175" s="538">
        <v>10000</v>
      </c>
      <c r="J175" s="537"/>
      <c r="K175" s="537"/>
      <c r="L175" s="537" t="s">
        <v>454</v>
      </c>
      <c r="M175" s="537" t="s">
        <v>858</v>
      </c>
      <c r="N175" s="537"/>
      <c r="O175" s="537" t="s">
        <v>435</v>
      </c>
    </row>
    <row r="176" spans="1:15" ht="144.75" customHeight="1" x14ac:dyDescent="0.25">
      <c r="A176" s="537">
        <v>174</v>
      </c>
      <c r="B176" s="537" t="s">
        <v>859</v>
      </c>
      <c r="C176" s="537" t="s">
        <v>860</v>
      </c>
      <c r="D176" s="537" t="s">
        <v>423</v>
      </c>
      <c r="E176" s="537" t="s">
        <v>637</v>
      </c>
      <c r="F176" s="537" t="s">
        <v>413</v>
      </c>
      <c r="G176" s="538"/>
      <c r="H176" s="538"/>
      <c r="I176" s="538">
        <v>255</v>
      </c>
      <c r="J176" s="537"/>
      <c r="K176" s="537"/>
      <c r="L176" s="537" t="s">
        <v>454</v>
      </c>
      <c r="M176" s="537" t="s">
        <v>858</v>
      </c>
      <c r="N176" s="537"/>
      <c r="O176" s="537" t="s">
        <v>435</v>
      </c>
    </row>
    <row r="177" spans="1:15" ht="144.75" customHeight="1" x14ac:dyDescent="0.25">
      <c r="A177" s="537">
        <v>175</v>
      </c>
      <c r="B177" s="537" t="s">
        <v>861</v>
      </c>
      <c r="C177" s="537" t="s">
        <v>862</v>
      </c>
      <c r="D177" s="537" t="s">
        <v>423</v>
      </c>
      <c r="E177" s="537" t="s">
        <v>637</v>
      </c>
      <c r="F177" s="537" t="s">
        <v>413</v>
      </c>
      <c r="G177" s="538" t="s">
        <v>290</v>
      </c>
      <c r="H177" s="538">
        <v>1</v>
      </c>
      <c r="I177" s="538">
        <v>1</v>
      </c>
      <c r="J177" s="537" t="s">
        <v>4294</v>
      </c>
      <c r="K177" s="537" t="s">
        <v>863</v>
      </c>
      <c r="L177" s="537" t="s">
        <v>454</v>
      </c>
      <c r="M177" s="537" t="s">
        <v>858</v>
      </c>
      <c r="N177" s="537"/>
      <c r="O177" s="537" t="s">
        <v>435</v>
      </c>
    </row>
    <row r="178" spans="1:15" ht="144.75" customHeight="1" x14ac:dyDescent="0.25">
      <c r="A178" s="537">
        <v>176</v>
      </c>
      <c r="B178" s="537" t="s">
        <v>864</v>
      </c>
      <c r="C178" s="537" t="s">
        <v>865</v>
      </c>
      <c r="D178" s="537" t="s">
        <v>407</v>
      </c>
      <c r="E178" s="537" t="s">
        <v>478</v>
      </c>
      <c r="F178" s="537" t="s">
        <v>413</v>
      </c>
      <c r="G178" s="538" t="s">
        <v>409</v>
      </c>
      <c r="H178" s="538" t="s">
        <v>824</v>
      </c>
      <c r="I178" s="538" t="s">
        <v>824</v>
      </c>
      <c r="J178" s="537"/>
      <c r="K178" s="537"/>
      <c r="L178" s="537" t="s">
        <v>4295</v>
      </c>
      <c r="M178" s="537" t="s">
        <v>480</v>
      </c>
      <c r="N178" s="537" t="s">
        <v>866</v>
      </c>
      <c r="O178" s="537" t="s">
        <v>482</v>
      </c>
    </row>
    <row r="179" spans="1:15" ht="144.75" customHeight="1" x14ac:dyDescent="0.25">
      <c r="A179" s="537">
        <v>177</v>
      </c>
      <c r="B179" s="537" t="s">
        <v>4296</v>
      </c>
      <c r="C179" s="537" t="s">
        <v>4297</v>
      </c>
      <c r="D179" s="539" t="s">
        <v>867</v>
      </c>
      <c r="E179" s="537" t="s">
        <v>478</v>
      </c>
      <c r="F179" s="537" t="s">
        <v>413</v>
      </c>
      <c r="G179" s="538" t="s">
        <v>868</v>
      </c>
      <c r="H179" s="540" t="s">
        <v>869</v>
      </c>
      <c r="I179" s="540" t="s">
        <v>869</v>
      </c>
      <c r="J179" s="537"/>
      <c r="K179" s="537"/>
      <c r="L179" s="537" t="s">
        <v>445</v>
      </c>
      <c r="M179" s="537" t="s">
        <v>480</v>
      </c>
      <c r="N179" s="537" t="s">
        <v>870</v>
      </c>
      <c r="O179" s="537" t="s">
        <v>871</v>
      </c>
    </row>
    <row r="180" spans="1:15" ht="144.75" customHeight="1" x14ac:dyDescent="0.25">
      <c r="A180" s="537">
        <v>178</v>
      </c>
      <c r="B180" s="537" t="s">
        <v>872</v>
      </c>
      <c r="C180" s="537" t="s">
        <v>4298</v>
      </c>
      <c r="D180" s="537" t="s">
        <v>423</v>
      </c>
      <c r="E180" s="537" t="s">
        <v>433</v>
      </c>
      <c r="F180" s="537" t="s">
        <v>413</v>
      </c>
      <c r="G180" s="537" t="s">
        <v>873</v>
      </c>
      <c r="H180" s="537">
        <v>6</v>
      </c>
      <c r="I180" s="537">
        <v>6</v>
      </c>
      <c r="J180" s="539" t="s">
        <v>4299</v>
      </c>
      <c r="K180" s="539"/>
      <c r="L180" s="537" t="s">
        <v>403</v>
      </c>
      <c r="M180" s="537"/>
      <c r="N180" s="537"/>
      <c r="O180" s="537"/>
    </row>
    <row r="181" spans="1:15" ht="144.75" customHeight="1" x14ac:dyDescent="0.25">
      <c r="A181" s="537">
        <v>179</v>
      </c>
      <c r="B181" s="537" t="s">
        <v>874</v>
      </c>
      <c r="C181" s="537" t="s">
        <v>875</v>
      </c>
      <c r="D181" s="537" t="s">
        <v>407</v>
      </c>
      <c r="E181" s="537" t="s">
        <v>400</v>
      </c>
      <c r="F181" s="537" t="s">
        <v>413</v>
      </c>
      <c r="G181" s="537" t="s">
        <v>876</v>
      </c>
      <c r="H181" s="537" t="s">
        <v>458</v>
      </c>
      <c r="I181" s="537" t="s">
        <v>458</v>
      </c>
      <c r="J181" s="537" t="s">
        <v>4300</v>
      </c>
      <c r="K181" s="537" t="s">
        <v>877</v>
      </c>
      <c r="L181" s="537" t="s">
        <v>403</v>
      </c>
      <c r="M181" s="537"/>
      <c r="N181" s="537" t="s">
        <v>878</v>
      </c>
      <c r="O181" s="537" t="s">
        <v>405</v>
      </c>
    </row>
    <row r="182" spans="1:15" ht="144.75" customHeight="1" x14ac:dyDescent="0.25">
      <c r="A182" s="537">
        <v>180</v>
      </c>
      <c r="B182" s="537" t="s">
        <v>879</v>
      </c>
      <c r="C182" s="537" t="s">
        <v>880</v>
      </c>
      <c r="D182" s="537" t="s">
        <v>407</v>
      </c>
      <c r="E182" s="537" t="s">
        <v>400</v>
      </c>
      <c r="F182" s="537" t="s">
        <v>413</v>
      </c>
      <c r="G182" s="537" t="s">
        <v>876</v>
      </c>
      <c r="H182" s="537"/>
      <c r="I182" s="537" t="s">
        <v>419</v>
      </c>
      <c r="J182" s="537" t="s">
        <v>4300</v>
      </c>
      <c r="K182" s="537" t="s">
        <v>877</v>
      </c>
      <c r="L182" s="537" t="s">
        <v>403</v>
      </c>
      <c r="M182" s="537"/>
      <c r="N182" s="537" t="s">
        <v>881</v>
      </c>
      <c r="O182" s="537" t="s">
        <v>405</v>
      </c>
    </row>
    <row r="183" spans="1:15" ht="144.75" customHeight="1" x14ac:dyDescent="0.25">
      <c r="A183" s="537">
        <v>181</v>
      </c>
      <c r="B183" s="537" t="s">
        <v>882</v>
      </c>
      <c r="C183" s="537" t="s">
        <v>883</v>
      </c>
      <c r="D183" s="537" t="s">
        <v>407</v>
      </c>
      <c r="E183" s="537" t="s">
        <v>433</v>
      </c>
      <c r="F183" s="537" t="s">
        <v>413</v>
      </c>
      <c r="G183" s="537" t="s">
        <v>873</v>
      </c>
      <c r="H183" s="537">
        <v>6</v>
      </c>
      <c r="I183" s="537">
        <v>6</v>
      </c>
      <c r="J183" s="539" t="s">
        <v>4301</v>
      </c>
      <c r="K183" s="539"/>
      <c r="L183" s="537" t="s">
        <v>403</v>
      </c>
      <c r="M183" s="537"/>
      <c r="N183" s="537" t="s">
        <v>884</v>
      </c>
      <c r="O183" s="537" t="s">
        <v>811</v>
      </c>
    </row>
    <row r="184" spans="1:15" ht="144.75" customHeight="1" x14ac:dyDescent="0.25">
      <c r="A184" s="537">
        <v>182</v>
      </c>
      <c r="B184" s="537" t="s">
        <v>885</v>
      </c>
      <c r="C184" s="537" t="s">
        <v>886</v>
      </c>
      <c r="D184" s="537" t="s">
        <v>407</v>
      </c>
      <c r="E184" s="537" t="s">
        <v>433</v>
      </c>
      <c r="F184" s="537" t="s">
        <v>413</v>
      </c>
      <c r="G184" s="537"/>
      <c r="H184" s="537"/>
      <c r="I184" s="537" t="s">
        <v>419</v>
      </c>
      <c r="J184" s="539" t="s">
        <v>4301</v>
      </c>
      <c r="K184" s="539"/>
      <c r="L184" s="537" t="s">
        <v>403</v>
      </c>
      <c r="M184" s="537"/>
      <c r="N184" s="537" t="s">
        <v>887</v>
      </c>
      <c r="O184" s="537" t="s">
        <v>811</v>
      </c>
    </row>
    <row r="185" spans="1:15" s="288" customFormat="1" ht="144.75" customHeight="1" x14ac:dyDescent="0.25">
      <c r="A185" s="537">
        <v>183</v>
      </c>
      <c r="B185" s="542" t="s">
        <v>888</v>
      </c>
      <c r="C185" s="542" t="s">
        <v>889</v>
      </c>
      <c r="D185" s="542" t="s">
        <v>423</v>
      </c>
      <c r="E185" s="542" t="s">
        <v>890</v>
      </c>
      <c r="F185" s="542" t="s">
        <v>413</v>
      </c>
      <c r="G185" s="542" t="s">
        <v>290</v>
      </c>
      <c r="H185" s="544">
        <v>1</v>
      </c>
      <c r="I185" s="544">
        <v>1</v>
      </c>
      <c r="J185" s="542" t="s">
        <v>891</v>
      </c>
      <c r="K185" s="542"/>
      <c r="L185" s="542" t="s">
        <v>445</v>
      </c>
      <c r="M185" s="542" t="s">
        <v>585</v>
      </c>
      <c r="N185" s="542"/>
      <c r="O185" s="542" t="s">
        <v>892</v>
      </c>
    </row>
    <row r="186" spans="1:15" s="288" customFormat="1" ht="144.75" customHeight="1" x14ac:dyDescent="0.25">
      <c r="A186" s="537">
        <v>184</v>
      </c>
      <c r="B186" s="542" t="s">
        <v>893</v>
      </c>
      <c r="C186" s="542" t="s">
        <v>894</v>
      </c>
      <c r="D186" s="542" t="s">
        <v>423</v>
      </c>
      <c r="E186" s="542" t="s">
        <v>890</v>
      </c>
      <c r="F186" s="542" t="s">
        <v>624</v>
      </c>
      <c r="G186" s="542" t="s">
        <v>290</v>
      </c>
      <c r="H186" s="544">
        <v>1</v>
      </c>
      <c r="I186" s="544">
        <v>1</v>
      </c>
      <c r="J186" s="542" t="s">
        <v>625</v>
      </c>
      <c r="K186" s="542" t="s">
        <v>895</v>
      </c>
      <c r="L186" s="542" t="s">
        <v>445</v>
      </c>
      <c r="M186" s="542" t="s">
        <v>585</v>
      </c>
      <c r="N186" s="542"/>
      <c r="O186" s="542" t="s">
        <v>892</v>
      </c>
    </row>
    <row r="187" spans="1:15" s="288" customFormat="1" ht="144.75" customHeight="1" x14ac:dyDescent="0.25">
      <c r="A187" s="537">
        <v>185</v>
      </c>
      <c r="B187" s="542" t="s">
        <v>896</v>
      </c>
      <c r="C187" s="542" t="s">
        <v>897</v>
      </c>
      <c r="D187" s="542" t="s">
        <v>423</v>
      </c>
      <c r="E187" s="542" t="s">
        <v>890</v>
      </c>
      <c r="F187" s="542" t="s">
        <v>413</v>
      </c>
      <c r="G187" s="542"/>
      <c r="H187" s="544"/>
      <c r="I187" s="544"/>
      <c r="J187" s="542"/>
      <c r="K187" s="542"/>
      <c r="L187" s="542" t="s">
        <v>445</v>
      </c>
      <c r="M187" s="542" t="s">
        <v>585</v>
      </c>
      <c r="N187" s="542"/>
      <c r="O187" s="542" t="s">
        <v>892</v>
      </c>
    </row>
    <row r="188" spans="1:15" s="288" customFormat="1" ht="144.75" customHeight="1" x14ac:dyDescent="0.25">
      <c r="A188" s="537">
        <v>186</v>
      </c>
      <c r="B188" s="542" t="s">
        <v>898</v>
      </c>
      <c r="C188" s="542" t="s">
        <v>899</v>
      </c>
      <c r="D188" s="542" t="s">
        <v>423</v>
      </c>
      <c r="E188" s="542" t="s">
        <v>890</v>
      </c>
      <c r="F188" s="542" t="s">
        <v>413</v>
      </c>
      <c r="G188" s="542" t="s">
        <v>900</v>
      </c>
      <c r="H188" s="544">
        <v>2</v>
      </c>
      <c r="I188" s="544">
        <v>2</v>
      </c>
      <c r="J188" s="542" t="s">
        <v>901</v>
      </c>
      <c r="K188" s="542"/>
      <c r="L188" s="542" t="s">
        <v>445</v>
      </c>
      <c r="M188" s="542" t="s">
        <v>585</v>
      </c>
      <c r="N188" s="542"/>
      <c r="O188" s="542" t="s">
        <v>892</v>
      </c>
    </row>
    <row r="189" spans="1:15" s="288" customFormat="1" ht="144.75" customHeight="1" x14ac:dyDescent="0.25">
      <c r="A189" s="537">
        <v>187</v>
      </c>
      <c r="B189" s="537" t="s">
        <v>902</v>
      </c>
      <c r="C189" s="537" t="s">
        <v>4302</v>
      </c>
      <c r="D189" s="537" t="s">
        <v>423</v>
      </c>
      <c r="E189" s="537" t="s">
        <v>890</v>
      </c>
      <c r="F189" s="537" t="s">
        <v>413</v>
      </c>
      <c r="G189" s="537" t="s">
        <v>801</v>
      </c>
      <c r="H189" s="538">
        <v>3</v>
      </c>
      <c r="I189" s="538">
        <v>3</v>
      </c>
      <c r="J189" s="537" t="s">
        <v>903</v>
      </c>
      <c r="K189" s="537"/>
      <c r="L189" s="537" t="s">
        <v>445</v>
      </c>
      <c r="M189" s="537" t="s">
        <v>904</v>
      </c>
      <c r="N189" s="537"/>
      <c r="O189" s="537" t="s">
        <v>892</v>
      </c>
    </row>
    <row r="190" spans="1:15" s="288" customFormat="1" ht="144.75" customHeight="1" x14ac:dyDescent="0.25">
      <c r="A190" s="537">
        <v>188</v>
      </c>
      <c r="B190" s="537" t="s">
        <v>905</v>
      </c>
      <c r="C190" s="537" t="s">
        <v>906</v>
      </c>
      <c r="D190" s="537" t="s">
        <v>423</v>
      </c>
      <c r="E190" s="537" t="s">
        <v>890</v>
      </c>
      <c r="F190" s="537" t="s">
        <v>413</v>
      </c>
      <c r="G190" s="537" t="s">
        <v>290</v>
      </c>
      <c r="H190" s="538">
        <v>1</v>
      </c>
      <c r="I190" s="538">
        <v>1</v>
      </c>
      <c r="J190" s="537" t="s">
        <v>907</v>
      </c>
      <c r="K190" s="537"/>
      <c r="L190" s="537" t="s">
        <v>445</v>
      </c>
      <c r="M190" s="537" t="s">
        <v>904</v>
      </c>
      <c r="N190" s="537"/>
      <c r="O190" s="537" t="s">
        <v>892</v>
      </c>
    </row>
    <row r="191" spans="1:15" ht="144.75" customHeight="1" x14ac:dyDescent="0.25">
      <c r="A191" s="537">
        <v>189</v>
      </c>
      <c r="B191" s="537" t="s">
        <v>908</v>
      </c>
      <c r="C191" s="537" t="s">
        <v>909</v>
      </c>
      <c r="D191" s="537" t="s">
        <v>407</v>
      </c>
      <c r="E191" s="537" t="s">
        <v>400</v>
      </c>
      <c r="F191" s="537" t="s">
        <v>413</v>
      </c>
      <c r="G191" s="537" t="s">
        <v>290</v>
      </c>
      <c r="H191" s="537"/>
      <c r="I191" s="537" t="s">
        <v>414</v>
      </c>
      <c r="J191" s="537" t="s">
        <v>910</v>
      </c>
      <c r="K191" s="537" t="s">
        <v>911</v>
      </c>
      <c r="L191" s="537" t="s">
        <v>403</v>
      </c>
      <c r="M191" s="537"/>
      <c r="N191" s="537" t="s">
        <v>912</v>
      </c>
      <c r="O191" s="537" t="s">
        <v>405</v>
      </c>
    </row>
    <row r="192" spans="1:15" ht="144.75" customHeight="1" x14ac:dyDescent="0.25">
      <c r="A192" s="537">
        <v>190</v>
      </c>
      <c r="B192" s="537" t="s">
        <v>913</v>
      </c>
      <c r="C192" s="537" t="s">
        <v>914</v>
      </c>
      <c r="D192" s="537" t="s">
        <v>407</v>
      </c>
      <c r="E192" s="537" t="s">
        <v>400</v>
      </c>
      <c r="F192" s="537" t="s">
        <v>413</v>
      </c>
      <c r="G192" s="537" t="s">
        <v>290</v>
      </c>
      <c r="H192" s="537"/>
      <c r="I192" s="537" t="s">
        <v>419</v>
      </c>
      <c r="J192" s="537" t="s">
        <v>910</v>
      </c>
      <c r="K192" s="537" t="s">
        <v>911</v>
      </c>
      <c r="L192" s="537" t="s">
        <v>403</v>
      </c>
      <c r="M192" s="537"/>
      <c r="N192" s="537" t="s">
        <v>915</v>
      </c>
      <c r="O192" s="537" t="s">
        <v>405</v>
      </c>
    </row>
    <row r="193" spans="1:15" ht="144.75" customHeight="1" x14ac:dyDescent="0.25">
      <c r="A193" s="537">
        <v>191</v>
      </c>
      <c r="B193" s="537" t="s">
        <v>916</v>
      </c>
      <c r="C193" s="537" t="s">
        <v>917</v>
      </c>
      <c r="D193" s="537" t="s">
        <v>423</v>
      </c>
      <c r="E193" s="537" t="s">
        <v>637</v>
      </c>
      <c r="F193" s="537" t="s">
        <v>408</v>
      </c>
      <c r="G193" s="538"/>
      <c r="H193" s="538"/>
      <c r="I193" s="538"/>
      <c r="J193" s="537" t="s">
        <v>918</v>
      </c>
      <c r="K193" s="537"/>
      <c r="L193" s="537"/>
      <c r="M193" s="537"/>
      <c r="N193" s="537"/>
      <c r="O193" s="537"/>
    </row>
    <row r="194" spans="1:15" ht="144.75" customHeight="1" x14ac:dyDescent="0.25">
      <c r="A194" s="537">
        <v>192</v>
      </c>
      <c r="B194" s="537" t="s">
        <v>919</v>
      </c>
      <c r="C194" s="537" t="s">
        <v>917</v>
      </c>
      <c r="D194" s="537" t="s">
        <v>423</v>
      </c>
      <c r="E194" s="537" t="s">
        <v>637</v>
      </c>
      <c r="F194" s="537" t="s">
        <v>408</v>
      </c>
      <c r="G194" s="538"/>
      <c r="H194" s="538"/>
      <c r="I194" s="538"/>
      <c r="J194" s="537" t="s">
        <v>918</v>
      </c>
      <c r="K194" s="537"/>
      <c r="L194" s="537"/>
      <c r="M194" s="537"/>
      <c r="N194" s="537"/>
      <c r="O194" s="537"/>
    </row>
    <row r="195" spans="1:15" ht="144.75" customHeight="1" x14ac:dyDescent="0.25">
      <c r="A195" s="537">
        <v>193</v>
      </c>
      <c r="B195" s="537" t="s">
        <v>920</v>
      </c>
      <c r="C195" s="537" t="s">
        <v>921</v>
      </c>
      <c r="D195" s="537" t="s">
        <v>423</v>
      </c>
      <c r="E195" s="537" t="s">
        <v>637</v>
      </c>
      <c r="F195" s="537" t="s">
        <v>413</v>
      </c>
      <c r="G195" s="538"/>
      <c r="H195" s="538">
        <v>1</v>
      </c>
      <c r="I195" s="538">
        <v>3</v>
      </c>
      <c r="J195" s="537" t="s">
        <v>922</v>
      </c>
      <c r="K195" s="537"/>
      <c r="L195" s="537"/>
      <c r="M195" s="537"/>
      <c r="N195" s="537"/>
      <c r="O195" s="537" t="s">
        <v>923</v>
      </c>
    </row>
    <row r="196" spans="1:15" ht="144.75" customHeight="1" x14ac:dyDescent="0.25">
      <c r="A196" s="537">
        <v>194</v>
      </c>
      <c r="B196" s="537" t="s">
        <v>924</v>
      </c>
      <c r="C196" s="537" t="s">
        <v>4303</v>
      </c>
      <c r="D196" s="537" t="s">
        <v>443</v>
      </c>
      <c r="E196" s="537" t="s">
        <v>890</v>
      </c>
      <c r="F196" s="537" t="s">
        <v>413</v>
      </c>
      <c r="G196" s="537"/>
      <c r="H196" s="538"/>
      <c r="I196" s="538" t="s">
        <v>449</v>
      </c>
      <c r="J196" s="539"/>
      <c r="K196" s="537"/>
      <c r="L196" s="537" t="s">
        <v>445</v>
      </c>
      <c r="M196" s="537" t="s">
        <v>904</v>
      </c>
      <c r="N196" s="537" t="s">
        <v>925</v>
      </c>
      <c r="O196" s="537" t="s">
        <v>428</v>
      </c>
    </row>
    <row r="197" spans="1:15" s="529" customFormat="1" ht="144.75" customHeight="1" x14ac:dyDescent="0.25">
      <c r="A197" s="537">
        <v>195</v>
      </c>
      <c r="B197" s="537" t="s">
        <v>926</v>
      </c>
      <c r="C197" s="537" t="s">
        <v>4304</v>
      </c>
      <c r="D197" s="537" t="s">
        <v>423</v>
      </c>
      <c r="E197" s="537" t="s">
        <v>890</v>
      </c>
      <c r="F197" s="537" t="s">
        <v>413</v>
      </c>
      <c r="G197" s="537" t="s">
        <v>873</v>
      </c>
      <c r="H197" s="537">
        <v>6</v>
      </c>
      <c r="I197" s="537">
        <v>6</v>
      </c>
      <c r="J197" s="539" t="s">
        <v>927</v>
      </c>
      <c r="K197" s="537"/>
      <c r="L197" s="537" t="s">
        <v>445</v>
      </c>
      <c r="M197" s="537" t="s">
        <v>904</v>
      </c>
      <c r="N197" s="537"/>
      <c r="O197" s="537" t="s">
        <v>494</v>
      </c>
    </row>
    <row r="198" spans="1:15" ht="144.75" customHeight="1" x14ac:dyDescent="0.25">
      <c r="A198" s="537">
        <v>196</v>
      </c>
      <c r="B198" s="537" t="s">
        <v>928</v>
      </c>
      <c r="C198" s="537" t="s">
        <v>4305</v>
      </c>
      <c r="D198" s="537" t="s">
        <v>423</v>
      </c>
      <c r="E198" s="537" t="s">
        <v>890</v>
      </c>
      <c r="F198" s="537" t="s">
        <v>413</v>
      </c>
      <c r="G198" s="537"/>
      <c r="H198" s="537"/>
      <c r="I198" s="537">
        <v>255</v>
      </c>
      <c r="J198" s="539" t="s">
        <v>927</v>
      </c>
      <c r="K198" s="537"/>
      <c r="L198" s="537" t="s">
        <v>445</v>
      </c>
      <c r="M198" s="537" t="s">
        <v>904</v>
      </c>
      <c r="N198" s="537"/>
      <c r="O198" s="537" t="s">
        <v>494</v>
      </c>
    </row>
    <row r="199" spans="1:15" ht="144.75" customHeight="1" x14ac:dyDescent="0.25">
      <c r="A199" s="537">
        <v>197</v>
      </c>
      <c r="B199" s="537" t="s">
        <v>929</v>
      </c>
      <c r="C199" s="537" t="s">
        <v>4306</v>
      </c>
      <c r="D199" s="537" t="s">
        <v>423</v>
      </c>
      <c r="E199" s="537" t="s">
        <v>890</v>
      </c>
      <c r="F199" s="537" t="s">
        <v>413</v>
      </c>
      <c r="G199" s="537" t="s">
        <v>873</v>
      </c>
      <c r="H199" s="537">
        <v>6</v>
      </c>
      <c r="I199" s="537">
        <v>6</v>
      </c>
      <c r="J199" s="539" t="s">
        <v>930</v>
      </c>
      <c r="K199" s="537"/>
      <c r="L199" s="537" t="s">
        <v>445</v>
      </c>
      <c r="M199" s="537" t="s">
        <v>904</v>
      </c>
      <c r="N199" s="537" t="s">
        <v>931</v>
      </c>
      <c r="O199" s="537" t="s">
        <v>428</v>
      </c>
    </row>
    <row r="200" spans="1:15" ht="144.75" customHeight="1" x14ac:dyDescent="0.25">
      <c r="A200" s="537">
        <v>198</v>
      </c>
      <c r="B200" s="537" t="s">
        <v>932</v>
      </c>
      <c r="C200" s="537" t="s">
        <v>4307</v>
      </c>
      <c r="D200" s="537" t="s">
        <v>423</v>
      </c>
      <c r="E200" s="537" t="s">
        <v>890</v>
      </c>
      <c r="F200" s="537" t="s">
        <v>413</v>
      </c>
      <c r="G200" s="537"/>
      <c r="H200" s="537"/>
      <c r="I200" s="537">
        <v>255</v>
      </c>
      <c r="J200" s="539" t="s">
        <v>930</v>
      </c>
      <c r="K200" s="537"/>
      <c r="L200" s="537" t="s">
        <v>445</v>
      </c>
      <c r="M200" s="537" t="s">
        <v>904</v>
      </c>
      <c r="N200" s="537" t="s">
        <v>933</v>
      </c>
      <c r="O200" s="537" t="s">
        <v>494</v>
      </c>
    </row>
    <row r="201" spans="1:15" ht="144.75" customHeight="1" x14ac:dyDescent="0.25">
      <c r="A201" s="537">
        <v>199</v>
      </c>
      <c r="B201" s="537" t="s">
        <v>934</v>
      </c>
      <c r="C201" s="537" t="s">
        <v>4308</v>
      </c>
      <c r="D201" s="537" t="s">
        <v>443</v>
      </c>
      <c r="E201" s="537" t="s">
        <v>890</v>
      </c>
      <c r="F201" s="537" t="s">
        <v>413</v>
      </c>
      <c r="G201" s="537"/>
      <c r="H201" s="538"/>
      <c r="I201" s="538" t="s">
        <v>516</v>
      </c>
      <c r="J201" s="537"/>
      <c r="K201" s="537"/>
      <c r="L201" s="537" t="s">
        <v>445</v>
      </c>
      <c r="M201" s="537" t="s">
        <v>904</v>
      </c>
      <c r="N201" s="537" t="s">
        <v>935</v>
      </c>
      <c r="O201" s="537" t="s">
        <v>428</v>
      </c>
    </row>
    <row r="202" spans="1:15" ht="144.75" customHeight="1" x14ac:dyDescent="0.25">
      <c r="A202" s="537">
        <v>200</v>
      </c>
      <c r="B202" s="537" t="s">
        <v>936</v>
      </c>
      <c r="C202" s="537" t="s">
        <v>4309</v>
      </c>
      <c r="D202" s="537" t="s">
        <v>423</v>
      </c>
      <c r="E202" s="537" t="s">
        <v>890</v>
      </c>
      <c r="F202" s="537" t="s">
        <v>413</v>
      </c>
      <c r="G202" s="537" t="s">
        <v>873</v>
      </c>
      <c r="H202" s="537">
        <v>6</v>
      </c>
      <c r="I202" s="537">
        <v>6</v>
      </c>
      <c r="J202" s="539" t="s">
        <v>4299</v>
      </c>
      <c r="K202" s="537"/>
      <c r="L202" s="537" t="s">
        <v>445</v>
      </c>
      <c r="M202" s="537" t="s">
        <v>904</v>
      </c>
      <c r="N202" s="537"/>
      <c r="O202" s="537" t="s">
        <v>494</v>
      </c>
    </row>
    <row r="203" spans="1:15" ht="144.75" customHeight="1" x14ac:dyDescent="0.25">
      <c r="A203" s="537">
        <v>201</v>
      </c>
      <c r="B203" s="537" t="s">
        <v>937</v>
      </c>
      <c r="C203" s="537" t="s">
        <v>4310</v>
      </c>
      <c r="D203" s="537" t="s">
        <v>423</v>
      </c>
      <c r="E203" s="537" t="s">
        <v>890</v>
      </c>
      <c r="F203" s="537" t="s">
        <v>413</v>
      </c>
      <c r="G203" s="537"/>
      <c r="H203" s="537"/>
      <c r="I203" s="537">
        <v>255</v>
      </c>
      <c r="J203" s="539" t="s">
        <v>4299</v>
      </c>
      <c r="K203" s="537"/>
      <c r="L203" s="537" t="s">
        <v>445</v>
      </c>
      <c r="M203" s="537" t="s">
        <v>904</v>
      </c>
      <c r="N203" s="537"/>
      <c r="O203" s="537" t="s">
        <v>494</v>
      </c>
    </row>
    <row r="204" spans="1:15" ht="144.75" customHeight="1" x14ac:dyDescent="0.25">
      <c r="A204" s="537">
        <v>202</v>
      </c>
      <c r="B204" s="537" t="s">
        <v>938</v>
      </c>
      <c r="C204" s="537" t="s">
        <v>4311</v>
      </c>
      <c r="D204" s="537" t="s">
        <v>443</v>
      </c>
      <c r="E204" s="537" t="s">
        <v>890</v>
      </c>
      <c r="F204" s="537" t="s">
        <v>413</v>
      </c>
      <c r="G204" s="537" t="s">
        <v>873</v>
      </c>
      <c r="H204" s="537">
        <v>6</v>
      </c>
      <c r="I204" s="537">
        <v>6</v>
      </c>
      <c r="J204" s="539" t="s">
        <v>4301</v>
      </c>
      <c r="K204" s="537"/>
      <c r="L204" s="537" t="s">
        <v>445</v>
      </c>
      <c r="M204" s="537" t="s">
        <v>904</v>
      </c>
      <c r="N204" s="537" t="s">
        <v>939</v>
      </c>
      <c r="O204" s="537" t="s">
        <v>428</v>
      </c>
    </row>
    <row r="205" spans="1:15" ht="144.75" customHeight="1" x14ac:dyDescent="0.25">
      <c r="A205" s="537">
        <v>203</v>
      </c>
      <c r="B205" s="537" t="s">
        <v>940</v>
      </c>
      <c r="C205" s="537" t="s">
        <v>4312</v>
      </c>
      <c r="D205" s="537" t="s">
        <v>423</v>
      </c>
      <c r="E205" s="537" t="s">
        <v>890</v>
      </c>
      <c r="F205" s="537" t="s">
        <v>413</v>
      </c>
      <c r="G205" s="537"/>
      <c r="H205" s="537"/>
      <c r="I205" s="537">
        <v>255</v>
      </c>
      <c r="J205" s="539" t="s">
        <v>4301</v>
      </c>
      <c r="K205" s="537"/>
      <c r="L205" s="537" t="s">
        <v>445</v>
      </c>
      <c r="M205" s="537" t="s">
        <v>904</v>
      </c>
      <c r="N205" s="537"/>
      <c r="O205" s="537" t="s">
        <v>494</v>
      </c>
    </row>
    <row r="206" spans="1:15" ht="144.75" customHeight="1" x14ac:dyDescent="0.25">
      <c r="A206" s="537">
        <v>204</v>
      </c>
      <c r="B206" s="537" t="s">
        <v>941</v>
      </c>
      <c r="C206" s="537" t="s">
        <v>942</v>
      </c>
      <c r="D206" s="537" t="s">
        <v>443</v>
      </c>
      <c r="E206" s="537" t="s">
        <v>890</v>
      </c>
      <c r="F206" s="537" t="s">
        <v>413</v>
      </c>
      <c r="G206" s="537"/>
      <c r="H206" s="538"/>
      <c r="I206" s="538">
        <v>5000</v>
      </c>
      <c r="J206" s="537"/>
      <c r="K206" s="537"/>
      <c r="L206" s="537" t="s">
        <v>425</v>
      </c>
      <c r="M206" s="537" t="s">
        <v>517</v>
      </c>
      <c r="N206" s="537" t="s">
        <v>943</v>
      </c>
      <c r="O206" s="537" t="s">
        <v>428</v>
      </c>
    </row>
    <row r="207" spans="1:15" ht="144.75" customHeight="1" x14ac:dyDescent="0.25">
      <c r="A207" s="537">
        <v>205</v>
      </c>
      <c r="B207" s="537" t="s">
        <v>944</v>
      </c>
      <c r="C207" s="537" t="s">
        <v>4313</v>
      </c>
      <c r="D207" s="537" t="s">
        <v>423</v>
      </c>
      <c r="E207" s="537" t="s">
        <v>890</v>
      </c>
      <c r="F207" s="537" t="s">
        <v>413</v>
      </c>
      <c r="G207" s="537" t="s">
        <v>873</v>
      </c>
      <c r="H207" s="537">
        <v>6</v>
      </c>
      <c r="I207" s="537">
        <v>6</v>
      </c>
      <c r="J207" s="539" t="s">
        <v>4299</v>
      </c>
      <c r="K207" s="537"/>
      <c r="L207" s="537" t="s">
        <v>425</v>
      </c>
      <c r="M207" s="537" t="s">
        <v>517</v>
      </c>
      <c r="N207" s="537"/>
      <c r="O207" s="537" t="s">
        <v>494</v>
      </c>
    </row>
    <row r="208" spans="1:15" ht="144.75" customHeight="1" x14ac:dyDescent="0.25">
      <c r="A208" s="537">
        <v>206</v>
      </c>
      <c r="B208" s="537" t="s">
        <v>945</v>
      </c>
      <c r="C208" s="537" t="s">
        <v>4314</v>
      </c>
      <c r="D208" s="537" t="s">
        <v>423</v>
      </c>
      <c r="E208" s="537" t="s">
        <v>890</v>
      </c>
      <c r="F208" s="537" t="s">
        <v>413</v>
      </c>
      <c r="G208" s="537"/>
      <c r="H208" s="537"/>
      <c r="I208" s="537">
        <v>255</v>
      </c>
      <c r="J208" s="539" t="s">
        <v>4299</v>
      </c>
      <c r="K208" s="537"/>
      <c r="L208" s="537" t="s">
        <v>425</v>
      </c>
      <c r="M208" s="537" t="s">
        <v>517</v>
      </c>
      <c r="N208" s="537"/>
      <c r="O208" s="537" t="s">
        <v>494</v>
      </c>
    </row>
    <row r="209" spans="1:15" ht="144.75" customHeight="1" x14ac:dyDescent="0.25">
      <c r="A209" s="537">
        <v>207</v>
      </c>
      <c r="B209" s="537" t="s">
        <v>946</v>
      </c>
      <c r="C209" s="537" t="s">
        <v>4315</v>
      </c>
      <c r="D209" s="537" t="s">
        <v>423</v>
      </c>
      <c r="E209" s="537" t="s">
        <v>890</v>
      </c>
      <c r="F209" s="537" t="s">
        <v>413</v>
      </c>
      <c r="G209" s="537" t="s">
        <v>873</v>
      </c>
      <c r="H209" s="537">
        <v>6</v>
      </c>
      <c r="I209" s="537">
        <v>6</v>
      </c>
      <c r="J209" s="539" t="s">
        <v>4301</v>
      </c>
      <c r="K209" s="537"/>
      <c r="L209" s="537" t="s">
        <v>425</v>
      </c>
      <c r="M209" s="537" t="s">
        <v>517</v>
      </c>
      <c r="N209" s="537" t="s">
        <v>947</v>
      </c>
      <c r="O209" s="537" t="s">
        <v>428</v>
      </c>
    </row>
    <row r="210" spans="1:15" ht="144.75" customHeight="1" x14ac:dyDescent="0.25">
      <c r="A210" s="537">
        <v>208</v>
      </c>
      <c r="B210" s="537" t="s">
        <v>948</v>
      </c>
      <c r="C210" s="537" t="s">
        <v>4316</v>
      </c>
      <c r="D210" s="537" t="s">
        <v>423</v>
      </c>
      <c r="E210" s="537" t="s">
        <v>890</v>
      </c>
      <c r="F210" s="537" t="s">
        <v>413</v>
      </c>
      <c r="G210" s="537"/>
      <c r="H210" s="537"/>
      <c r="I210" s="537">
        <v>255</v>
      </c>
      <c r="J210" s="539" t="s">
        <v>4301</v>
      </c>
      <c r="K210" s="537"/>
      <c r="L210" s="537" t="s">
        <v>425</v>
      </c>
      <c r="M210" s="537" t="s">
        <v>517</v>
      </c>
      <c r="N210" s="537"/>
      <c r="O210" s="537" t="s">
        <v>494</v>
      </c>
    </row>
    <row r="211" spans="1:15" ht="144.75" customHeight="1" x14ac:dyDescent="0.25">
      <c r="A211" s="537">
        <v>209</v>
      </c>
      <c r="B211" s="537" t="s">
        <v>949</v>
      </c>
      <c r="C211" s="537" t="s">
        <v>950</v>
      </c>
      <c r="D211" s="537" t="s">
        <v>407</v>
      </c>
      <c r="E211" s="537" t="s">
        <v>478</v>
      </c>
      <c r="F211" s="537" t="s">
        <v>413</v>
      </c>
      <c r="G211" s="538" t="s">
        <v>409</v>
      </c>
      <c r="H211" s="538" t="s">
        <v>824</v>
      </c>
      <c r="I211" s="538" t="s">
        <v>824</v>
      </c>
      <c r="J211" s="537"/>
      <c r="K211" s="537"/>
      <c r="L211" s="537" t="s">
        <v>4295</v>
      </c>
      <c r="M211" s="537" t="s">
        <v>480</v>
      </c>
      <c r="N211" s="537" t="s">
        <v>951</v>
      </c>
      <c r="O211" s="537" t="s">
        <v>482</v>
      </c>
    </row>
    <row r="212" spans="1:15" ht="144.75" customHeight="1" x14ac:dyDescent="0.25">
      <c r="A212" s="537">
        <v>210</v>
      </c>
      <c r="B212" s="537" t="s">
        <v>952</v>
      </c>
      <c r="C212" s="537" t="s">
        <v>4317</v>
      </c>
      <c r="D212" s="537" t="s">
        <v>423</v>
      </c>
      <c r="E212" s="537" t="s">
        <v>890</v>
      </c>
      <c r="F212" s="537" t="s">
        <v>413</v>
      </c>
      <c r="G212" s="537"/>
      <c r="H212" s="537"/>
      <c r="I212" s="537">
        <v>255</v>
      </c>
      <c r="J212" s="539" t="s">
        <v>4299</v>
      </c>
      <c r="K212" s="537"/>
      <c r="L212" s="537" t="s">
        <v>425</v>
      </c>
      <c r="M212" s="537" t="s">
        <v>585</v>
      </c>
      <c r="N212" s="537"/>
      <c r="O212" s="537" t="s">
        <v>494</v>
      </c>
    </row>
    <row r="213" spans="1:15" ht="144.75" customHeight="1" x14ac:dyDescent="0.25">
      <c r="A213" s="537">
        <v>211</v>
      </c>
      <c r="B213" s="537" t="s">
        <v>953</v>
      </c>
      <c r="C213" s="537" t="s">
        <v>4318</v>
      </c>
      <c r="D213" s="537" t="s">
        <v>423</v>
      </c>
      <c r="E213" s="537" t="s">
        <v>890</v>
      </c>
      <c r="F213" s="537" t="s">
        <v>413</v>
      </c>
      <c r="G213" s="537" t="s">
        <v>954</v>
      </c>
      <c r="H213" s="537">
        <v>7</v>
      </c>
      <c r="I213" s="537">
        <v>7</v>
      </c>
      <c r="J213" s="539" t="s">
        <v>4299</v>
      </c>
      <c r="K213" s="537"/>
      <c r="L213" s="537" t="s">
        <v>425</v>
      </c>
      <c r="M213" s="537" t="s">
        <v>585</v>
      </c>
      <c r="N213" s="537"/>
      <c r="O213" s="537" t="s">
        <v>494</v>
      </c>
    </row>
    <row r="214" spans="1:15" ht="144.75" customHeight="1" x14ac:dyDescent="0.25">
      <c r="A214" s="537">
        <v>212</v>
      </c>
      <c r="B214" s="537" t="s">
        <v>955</v>
      </c>
      <c r="C214" s="537" t="s">
        <v>4319</v>
      </c>
      <c r="D214" s="537" t="s">
        <v>423</v>
      </c>
      <c r="E214" s="537" t="s">
        <v>890</v>
      </c>
      <c r="F214" s="537" t="s">
        <v>413</v>
      </c>
      <c r="G214" s="537" t="s">
        <v>954</v>
      </c>
      <c r="H214" s="537">
        <v>7</v>
      </c>
      <c r="I214" s="537">
        <v>7</v>
      </c>
      <c r="J214" s="539" t="s">
        <v>4301</v>
      </c>
      <c r="K214" s="537"/>
      <c r="L214" s="537" t="s">
        <v>425</v>
      </c>
      <c r="M214" s="537" t="s">
        <v>585</v>
      </c>
      <c r="N214" s="537"/>
      <c r="O214" s="537" t="s">
        <v>494</v>
      </c>
    </row>
    <row r="215" spans="1:15" ht="144.75" customHeight="1" x14ac:dyDescent="0.25">
      <c r="A215" s="537">
        <v>213</v>
      </c>
      <c r="B215" s="537" t="s">
        <v>956</v>
      </c>
      <c r="C215" s="537" t="s">
        <v>4320</v>
      </c>
      <c r="D215" s="537" t="s">
        <v>423</v>
      </c>
      <c r="E215" s="537" t="s">
        <v>890</v>
      </c>
      <c r="F215" s="537" t="s">
        <v>413</v>
      </c>
      <c r="G215" s="537"/>
      <c r="H215" s="537"/>
      <c r="I215" s="537">
        <v>255</v>
      </c>
      <c r="J215" s="539" t="s">
        <v>4301</v>
      </c>
      <c r="K215" s="537"/>
      <c r="L215" s="537" t="s">
        <v>425</v>
      </c>
      <c r="M215" s="537" t="s">
        <v>585</v>
      </c>
      <c r="N215" s="537"/>
      <c r="O215" s="537" t="s">
        <v>494</v>
      </c>
    </row>
    <row r="216" spans="1:15" ht="144.75" customHeight="1" x14ac:dyDescent="0.25">
      <c r="A216" s="537">
        <v>214</v>
      </c>
      <c r="B216" s="537" t="s">
        <v>957</v>
      </c>
      <c r="C216" s="537" t="s">
        <v>958</v>
      </c>
      <c r="D216" s="537" t="s">
        <v>407</v>
      </c>
      <c r="E216" s="537" t="s">
        <v>433</v>
      </c>
      <c r="F216" s="537" t="s">
        <v>413</v>
      </c>
      <c r="G216" s="537"/>
      <c r="H216" s="537"/>
      <c r="I216" s="537" t="s">
        <v>809</v>
      </c>
      <c r="J216" s="537"/>
      <c r="K216" s="537"/>
      <c r="L216" s="537" t="s">
        <v>403</v>
      </c>
      <c r="M216" s="537"/>
      <c r="N216" s="537" t="s">
        <v>959</v>
      </c>
      <c r="O216" s="537" t="s">
        <v>811</v>
      </c>
    </row>
    <row r="217" spans="1:15" ht="144.75" customHeight="1" x14ac:dyDescent="0.25">
      <c r="A217" s="537">
        <v>215</v>
      </c>
      <c r="B217" s="537" t="s">
        <v>960</v>
      </c>
      <c r="C217" s="537" t="s">
        <v>4321</v>
      </c>
      <c r="D217" s="537" t="s">
        <v>423</v>
      </c>
      <c r="E217" s="537" t="s">
        <v>890</v>
      </c>
      <c r="F217" s="537" t="s">
        <v>413</v>
      </c>
      <c r="G217" s="537" t="s">
        <v>954</v>
      </c>
      <c r="H217" s="537">
        <v>7</v>
      </c>
      <c r="I217" s="537">
        <v>7</v>
      </c>
      <c r="J217" s="539" t="s">
        <v>4301</v>
      </c>
      <c r="K217" s="537"/>
      <c r="L217" s="537" t="s">
        <v>425</v>
      </c>
      <c r="M217" s="537" t="s">
        <v>585</v>
      </c>
      <c r="N217" s="537" t="s">
        <v>933</v>
      </c>
      <c r="O217" s="537" t="s">
        <v>494</v>
      </c>
    </row>
    <row r="218" spans="1:15" ht="144.75" customHeight="1" x14ac:dyDescent="0.25">
      <c r="A218" s="537">
        <v>216</v>
      </c>
      <c r="B218" s="537" t="s">
        <v>961</v>
      </c>
      <c r="C218" s="537" t="s">
        <v>4322</v>
      </c>
      <c r="D218" s="537" t="s">
        <v>423</v>
      </c>
      <c r="E218" s="537" t="s">
        <v>890</v>
      </c>
      <c r="F218" s="537" t="s">
        <v>413</v>
      </c>
      <c r="G218" s="537"/>
      <c r="H218" s="537"/>
      <c r="I218" s="537">
        <v>255</v>
      </c>
      <c r="J218" s="539" t="s">
        <v>4301</v>
      </c>
      <c r="K218" s="537"/>
      <c r="L218" s="537" t="s">
        <v>425</v>
      </c>
      <c r="M218" s="537" t="s">
        <v>585</v>
      </c>
      <c r="N218" s="537" t="s">
        <v>931</v>
      </c>
      <c r="O218" s="537" t="s">
        <v>428</v>
      </c>
    </row>
    <row r="219" spans="1:15" ht="144.75" customHeight="1" x14ac:dyDescent="0.25">
      <c r="A219" s="537">
        <v>217</v>
      </c>
      <c r="B219" s="537" t="s">
        <v>962</v>
      </c>
      <c r="C219" s="537" t="s">
        <v>4323</v>
      </c>
      <c r="D219" s="537" t="s">
        <v>423</v>
      </c>
      <c r="E219" s="537" t="s">
        <v>890</v>
      </c>
      <c r="F219" s="537" t="s">
        <v>413</v>
      </c>
      <c r="G219" s="537" t="s">
        <v>954</v>
      </c>
      <c r="H219" s="537">
        <v>7</v>
      </c>
      <c r="I219" s="537">
        <v>7</v>
      </c>
      <c r="J219" s="539" t="s">
        <v>4301</v>
      </c>
      <c r="K219" s="537"/>
      <c r="L219" s="537" t="s">
        <v>425</v>
      </c>
      <c r="M219" s="537" t="s">
        <v>585</v>
      </c>
      <c r="N219" s="537" t="s">
        <v>933</v>
      </c>
      <c r="O219" s="537" t="s">
        <v>494</v>
      </c>
    </row>
    <row r="220" spans="1:15" ht="144.75" customHeight="1" x14ac:dyDescent="0.25">
      <c r="A220" s="537">
        <v>218</v>
      </c>
      <c r="B220" s="537" t="s">
        <v>963</v>
      </c>
      <c r="C220" s="537" t="s">
        <v>4324</v>
      </c>
      <c r="D220" s="537" t="s">
        <v>423</v>
      </c>
      <c r="E220" s="537" t="s">
        <v>890</v>
      </c>
      <c r="F220" s="537" t="s">
        <v>413</v>
      </c>
      <c r="G220" s="537"/>
      <c r="H220" s="537"/>
      <c r="I220" s="537">
        <v>255</v>
      </c>
      <c r="J220" s="539" t="s">
        <v>4301</v>
      </c>
      <c r="K220" s="537"/>
      <c r="L220" s="537" t="s">
        <v>425</v>
      </c>
      <c r="M220" s="537" t="s">
        <v>585</v>
      </c>
      <c r="N220" s="537" t="s">
        <v>931</v>
      </c>
      <c r="O220" s="537" t="s">
        <v>428</v>
      </c>
    </row>
    <row r="221" spans="1:15" ht="144.75" customHeight="1" x14ac:dyDescent="0.25">
      <c r="A221" s="537">
        <v>219</v>
      </c>
      <c r="B221" s="537" t="s">
        <v>964</v>
      </c>
      <c r="C221" s="537" t="s">
        <v>965</v>
      </c>
      <c r="D221" s="537" t="s">
        <v>407</v>
      </c>
      <c r="E221" s="537" t="s">
        <v>400</v>
      </c>
      <c r="F221" s="537" t="s">
        <v>413</v>
      </c>
      <c r="G221" s="537" t="s">
        <v>966</v>
      </c>
      <c r="H221" s="537"/>
      <c r="I221" s="537" t="s">
        <v>967</v>
      </c>
      <c r="J221" s="537"/>
      <c r="K221" s="537"/>
      <c r="L221" s="537" t="s">
        <v>403</v>
      </c>
      <c r="M221" s="537"/>
      <c r="N221" s="537" t="s">
        <v>968</v>
      </c>
      <c r="O221" s="537" t="s">
        <v>405</v>
      </c>
    </row>
    <row r="222" spans="1:15" ht="144.75" customHeight="1" x14ac:dyDescent="0.25">
      <c r="A222" s="537">
        <v>220</v>
      </c>
      <c r="B222" s="537" t="s">
        <v>969</v>
      </c>
      <c r="C222" s="537" t="s">
        <v>4325</v>
      </c>
      <c r="D222" s="537" t="s">
        <v>4149</v>
      </c>
      <c r="E222" s="537" t="s">
        <v>400</v>
      </c>
      <c r="F222" s="537" t="s">
        <v>484</v>
      </c>
      <c r="G222" s="537"/>
      <c r="H222" s="537"/>
      <c r="I222" s="537" t="s">
        <v>970</v>
      </c>
      <c r="J222" s="537"/>
      <c r="K222" s="537"/>
      <c r="L222" s="537" t="s">
        <v>403</v>
      </c>
      <c r="M222" s="537"/>
      <c r="N222" s="537" t="s">
        <v>971</v>
      </c>
      <c r="O222" s="537" t="s">
        <v>405</v>
      </c>
    </row>
    <row r="223" spans="1:15" ht="144.75" customHeight="1" x14ac:dyDescent="0.25">
      <c r="A223" s="537">
        <v>221</v>
      </c>
      <c r="B223" s="537" t="s">
        <v>972</v>
      </c>
      <c r="C223" s="537" t="s">
        <v>4326</v>
      </c>
      <c r="D223" s="537" t="s">
        <v>423</v>
      </c>
      <c r="E223" s="537" t="s">
        <v>444</v>
      </c>
      <c r="F223" s="537" t="s">
        <v>413</v>
      </c>
      <c r="G223" s="537" t="s">
        <v>409</v>
      </c>
      <c r="H223" s="537">
        <v>4</v>
      </c>
      <c r="I223" s="537">
        <v>4</v>
      </c>
      <c r="J223" s="539" t="s">
        <v>973</v>
      </c>
      <c r="K223" s="537"/>
      <c r="L223" s="537" t="s">
        <v>425</v>
      </c>
      <c r="M223" s="537" t="s">
        <v>491</v>
      </c>
      <c r="N223" s="537"/>
      <c r="O223" s="537" t="s">
        <v>428</v>
      </c>
    </row>
    <row r="224" spans="1:15" ht="144.75" customHeight="1" x14ac:dyDescent="0.25">
      <c r="A224" s="537">
        <v>222</v>
      </c>
      <c r="B224" s="537" t="s">
        <v>974</v>
      </c>
      <c r="C224" s="537" t="s">
        <v>975</v>
      </c>
      <c r="D224" s="537" t="s">
        <v>423</v>
      </c>
      <c r="E224" s="537" t="s">
        <v>976</v>
      </c>
      <c r="F224" s="537" t="s">
        <v>413</v>
      </c>
      <c r="G224" s="538"/>
      <c r="H224" s="538"/>
      <c r="I224" s="538" t="s">
        <v>449</v>
      </c>
      <c r="J224" s="537"/>
      <c r="K224" s="537"/>
      <c r="L224" s="537" t="s">
        <v>425</v>
      </c>
      <c r="M224" s="537" t="s">
        <v>572</v>
      </c>
      <c r="N224" s="537"/>
      <c r="O224" s="537" t="s">
        <v>428</v>
      </c>
    </row>
    <row r="225" spans="1:15" ht="144.75" customHeight="1" x14ac:dyDescent="0.25">
      <c r="A225" s="537">
        <v>223</v>
      </c>
      <c r="B225" s="537" t="s">
        <v>977</v>
      </c>
      <c r="C225" s="537" t="s">
        <v>4327</v>
      </c>
      <c r="D225" s="537" t="s">
        <v>423</v>
      </c>
      <c r="E225" s="537" t="s">
        <v>976</v>
      </c>
      <c r="F225" s="537" t="s">
        <v>413</v>
      </c>
      <c r="G225" s="538" t="s">
        <v>290</v>
      </c>
      <c r="H225" s="538"/>
      <c r="I225" s="538">
        <v>1</v>
      </c>
      <c r="J225" s="537" t="s">
        <v>978</v>
      </c>
      <c r="K225" s="537"/>
      <c r="L225" s="537" t="s">
        <v>425</v>
      </c>
      <c r="M225" s="537" t="s">
        <v>572</v>
      </c>
      <c r="N225" s="537"/>
      <c r="O225" s="537" t="s">
        <v>428</v>
      </c>
    </row>
    <row r="226" spans="1:15" s="288" customFormat="1" ht="144.75" customHeight="1" x14ac:dyDescent="0.25">
      <c r="A226" s="537">
        <v>224</v>
      </c>
      <c r="B226" s="537" t="s">
        <v>979</v>
      </c>
      <c r="C226" s="537" t="s">
        <v>4328</v>
      </c>
      <c r="D226" s="537"/>
      <c r="E226" s="537"/>
      <c r="F226" s="537" t="s">
        <v>413</v>
      </c>
      <c r="G226" s="538"/>
      <c r="H226" s="538"/>
      <c r="I226" s="538">
        <v>100</v>
      </c>
      <c r="J226" s="537"/>
      <c r="K226" s="537"/>
      <c r="L226" s="537"/>
      <c r="M226" s="537" t="s">
        <v>980</v>
      </c>
      <c r="N226" s="537"/>
      <c r="O226" s="537"/>
    </row>
    <row r="227" spans="1:15" ht="144.75" customHeight="1" x14ac:dyDescent="0.25">
      <c r="A227" s="537">
        <v>225</v>
      </c>
      <c r="B227" s="537" t="s">
        <v>981</v>
      </c>
      <c r="C227" s="537" t="s">
        <v>982</v>
      </c>
      <c r="D227" s="537" t="s">
        <v>423</v>
      </c>
      <c r="E227" s="537" t="s">
        <v>976</v>
      </c>
      <c r="F227" s="537" t="s">
        <v>413</v>
      </c>
      <c r="G227" s="538"/>
      <c r="H227" s="538"/>
      <c r="I227" s="538">
        <v>4000</v>
      </c>
      <c r="J227" s="537"/>
      <c r="K227" s="537"/>
      <c r="L227" s="537" t="s">
        <v>454</v>
      </c>
      <c r="M227" s="537"/>
      <c r="N227" s="537"/>
      <c r="O227" s="537" t="s">
        <v>435</v>
      </c>
    </row>
    <row r="228" spans="1:15" ht="144.75" customHeight="1" x14ac:dyDescent="0.25">
      <c r="A228" s="537">
        <v>226</v>
      </c>
      <c r="B228" s="545" t="s">
        <v>983</v>
      </c>
      <c r="C228" s="537" t="s">
        <v>984</v>
      </c>
      <c r="D228" s="537" t="s">
        <v>423</v>
      </c>
      <c r="E228" s="537" t="s">
        <v>637</v>
      </c>
      <c r="F228" s="537" t="s">
        <v>413</v>
      </c>
      <c r="G228" s="538"/>
      <c r="H228" s="538"/>
      <c r="I228" s="538">
        <v>100</v>
      </c>
      <c r="J228" s="537"/>
      <c r="K228" s="537"/>
      <c r="L228" s="537" t="s">
        <v>454</v>
      </c>
      <c r="M228" s="537" t="s">
        <v>858</v>
      </c>
      <c r="N228" s="537"/>
      <c r="O228" s="537" t="s">
        <v>435</v>
      </c>
    </row>
    <row r="229" spans="1:15" ht="144.75" customHeight="1" x14ac:dyDescent="0.25">
      <c r="A229" s="537">
        <v>227</v>
      </c>
      <c r="B229" s="537" t="s">
        <v>985</v>
      </c>
      <c r="C229" s="537" t="s">
        <v>986</v>
      </c>
      <c r="D229" s="537" t="s">
        <v>423</v>
      </c>
      <c r="E229" s="537" t="s">
        <v>976</v>
      </c>
      <c r="F229" s="537" t="s">
        <v>413</v>
      </c>
      <c r="G229" s="538"/>
      <c r="H229" s="538"/>
      <c r="I229" s="538">
        <v>1</v>
      </c>
      <c r="J229" s="537" t="s">
        <v>4329</v>
      </c>
      <c r="K229" s="537"/>
      <c r="L229" s="537" t="s">
        <v>454</v>
      </c>
      <c r="M229" s="537"/>
      <c r="N229" s="537"/>
      <c r="O229" s="537" t="s">
        <v>435</v>
      </c>
    </row>
    <row r="230" spans="1:15" ht="144.75" customHeight="1" x14ac:dyDescent="0.25">
      <c r="A230" s="537">
        <v>228</v>
      </c>
      <c r="B230" s="537" t="s">
        <v>987</v>
      </c>
      <c r="C230" s="537" t="s">
        <v>988</v>
      </c>
      <c r="D230" s="537" t="s">
        <v>443</v>
      </c>
      <c r="E230" s="537" t="s">
        <v>976</v>
      </c>
      <c r="F230" s="537" t="s">
        <v>413</v>
      </c>
      <c r="G230" s="538" t="s">
        <v>290</v>
      </c>
      <c r="H230" s="538"/>
      <c r="I230" s="538">
        <v>1</v>
      </c>
      <c r="J230" s="537" t="s">
        <v>4330</v>
      </c>
      <c r="K230" s="537"/>
      <c r="L230" s="537" t="s">
        <v>425</v>
      </c>
      <c r="M230" s="537" t="s">
        <v>572</v>
      </c>
      <c r="N230" s="537" t="s">
        <v>989</v>
      </c>
      <c r="O230" s="537" t="s">
        <v>428</v>
      </c>
    </row>
    <row r="231" spans="1:15" ht="144.75" customHeight="1" x14ac:dyDescent="0.25">
      <c r="A231" s="537">
        <v>229</v>
      </c>
      <c r="B231" s="537" t="s">
        <v>990</v>
      </c>
      <c r="C231" s="537" t="s">
        <v>991</v>
      </c>
      <c r="D231" s="537" t="s">
        <v>423</v>
      </c>
      <c r="E231" s="537" t="s">
        <v>444</v>
      </c>
      <c r="F231" s="537" t="s">
        <v>413</v>
      </c>
      <c r="G231" s="538"/>
      <c r="H231" s="538"/>
      <c r="I231" s="538">
        <v>50</v>
      </c>
      <c r="J231" s="537"/>
      <c r="K231" s="537"/>
      <c r="L231" s="537" t="s">
        <v>425</v>
      </c>
      <c r="M231" s="537" t="s">
        <v>517</v>
      </c>
      <c r="N231" s="537"/>
      <c r="O231" s="537" t="s">
        <v>494</v>
      </c>
    </row>
    <row r="232" spans="1:15" ht="144.75" customHeight="1" x14ac:dyDescent="0.25">
      <c r="A232" s="537">
        <v>230</v>
      </c>
      <c r="B232" s="537" t="s">
        <v>992</v>
      </c>
      <c r="C232" s="537" t="s">
        <v>4331</v>
      </c>
      <c r="D232" s="537" t="s">
        <v>423</v>
      </c>
      <c r="E232" s="537" t="s">
        <v>444</v>
      </c>
      <c r="F232" s="537" t="s">
        <v>413</v>
      </c>
      <c r="G232" s="538" t="s">
        <v>290</v>
      </c>
      <c r="H232" s="538">
        <v>1</v>
      </c>
      <c r="I232" s="538">
        <v>1</v>
      </c>
      <c r="J232" s="537" t="s">
        <v>993</v>
      </c>
      <c r="K232" s="537" t="s">
        <v>994</v>
      </c>
      <c r="L232" s="537" t="s">
        <v>425</v>
      </c>
      <c r="M232" s="537" t="s">
        <v>517</v>
      </c>
      <c r="N232" s="537"/>
      <c r="O232" s="537" t="s">
        <v>494</v>
      </c>
    </row>
    <row r="233" spans="1:15" ht="144.75" customHeight="1" x14ac:dyDescent="0.25">
      <c r="A233" s="537">
        <v>231</v>
      </c>
      <c r="B233" s="537" t="s">
        <v>995</v>
      </c>
      <c r="C233" s="537" t="s">
        <v>996</v>
      </c>
      <c r="D233" s="537" t="s">
        <v>423</v>
      </c>
      <c r="E233" s="537" t="s">
        <v>444</v>
      </c>
      <c r="F233" s="537" t="s">
        <v>413</v>
      </c>
      <c r="G233" s="538"/>
      <c r="H233" s="538"/>
      <c r="I233" s="538">
        <v>100</v>
      </c>
      <c r="J233" s="537"/>
      <c r="K233" s="537"/>
      <c r="L233" s="537" t="s">
        <v>425</v>
      </c>
      <c r="M233" s="537" t="s">
        <v>517</v>
      </c>
      <c r="N233" s="537"/>
      <c r="O233" s="537" t="s">
        <v>494</v>
      </c>
    </row>
    <row r="234" spans="1:15" ht="144.75" customHeight="1" x14ac:dyDescent="0.25">
      <c r="A234" s="537">
        <v>232</v>
      </c>
      <c r="B234" s="537" t="s">
        <v>997</v>
      </c>
      <c r="C234" s="537" t="s">
        <v>998</v>
      </c>
      <c r="D234" s="537" t="s">
        <v>423</v>
      </c>
      <c r="E234" s="537" t="s">
        <v>444</v>
      </c>
      <c r="F234" s="537" t="s">
        <v>413</v>
      </c>
      <c r="G234" s="538"/>
      <c r="H234" s="538"/>
      <c r="I234" s="538">
        <v>4</v>
      </c>
      <c r="J234" s="537" t="s">
        <v>999</v>
      </c>
      <c r="K234" s="537" t="s">
        <v>1000</v>
      </c>
      <c r="L234" s="537" t="s">
        <v>425</v>
      </c>
      <c r="M234" s="537" t="s">
        <v>517</v>
      </c>
      <c r="N234" s="537"/>
      <c r="O234" s="537" t="s">
        <v>494</v>
      </c>
    </row>
    <row r="235" spans="1:15" ht="144.75" customHeight="1" x14ac:dyDescent="0.25">
      <c r="A235" s="537">
        <v>233</v>
      </c>
      <c r="B235" s="537" t="s">
        <v>1001</v>
      </c>
      <c r="C235" s="537" t="s">
        <v>1002</v>
      </c>
      <c r="D235" s="537" t="s">
        <v>423</v>
      </c>
      <c r="E235" s="537" t="s">
        <v>444</v>
      </c>
      <c r="F235" s="537" t="s">
        <v>413</v>
      </c>
      <c r="G235" s="538"/>
      <c r="H235" s="538"/>
      <c r="I235" s="538">
        <v>255</v>
      </c>
      <c r="J235" s="537"/>
      <c r="K235" s="537"/>
      <c r="L235" s="537" t="s">
        <v>425</v>
      </c>
      <c r="M235" s="537" t="s">
        <v>517</v>
      </c>
      <c r="N235" s="537"/>
      <c r="O235" s="537" t="s">
        <v>494</v>
      </c>
    </row>
    <row r="236" spans="1:15" ht="144.75" customHeight="1" x14ac:dyDescent="0.25">
      <c r="A236" s="537">
        <v>242</v>
      </c>
      <c r="B236" s="537" t="s">
        <v>1003</v>
      </c>
      <c r="C236" s="537" t="s">
        <v>4332</v>
      </c>
      <c r="D236" s="537" t="s">
        <v>407</v>
      </c>
      <c r="E236" s="537" t="s">
        <v>62</v>
      </c>
      <c r="F236" s="537" t="s">
        <v>413</v>
      </c>
      <c r="G236" s="537"/>
      <c r="H236" s="537" t="s">
        <v>458</v>
      </c>
      <c r="I236" s="537" t="s">
        <v>824</v>
      </c>
      <c r="J236" s="539" t="s">
        <v>1004</v>
      </c>
      <c r="K236" s="537"/>
      <c r="L236" s="537" t="s">
        <v>403</v>
      </c>
      <c r="M236" s="537"/>
      <c r="N236" s="537" t="s">
        <v>1005</v>
      </c>
      <c r="O236" s="537" t="s">
        <v>405</v>
      </c>
    </row>
    <row r="237" spans="1:15" ht="144.75" customHeight="1" x14ac:dyDescent="0.25">
      <c r="A237" s="537">
        <v>243</v>
      </c>
      <c r="B237" s="537" t="s">
        <v>1006</v>
      </c>
      <c r="C237" s="537" t="s">
        <v>4333</v>
      </c>
      <c r="D237" s="537" t="s">
        <v>4149</v>
      </c>
      <c r="E237" s="537" t="s">
        <v>62</v>
      </c>
      <c r="F237" s="537" t="s">
        <v>413</v>
      </c>
      <c r="G237" s="537"/>
      <c r="H237" s="537"/>
      <c r="I237" s="537" t="s">
        <v>828</v>
      </c>
      <c r="J237" s="537" t="s">
        <v>4334</v>
      </c>
      <c r="K237" s="537"/>
      <c r="L237" s="537" t="s">
        <v>403</v>
      </c>
      <c r="M237" s="537"/>
      <c r="N237" s="537" t="s">
        <v>1007</v>
      </c>
      <c r="O237" s="537" t="s">
        <v>405</v>
      </c>
    </row>
    <row r="238" spans="1:15" ht="144.75" customHeight="1" x14ac:dyDescent="0.25">
      <c r="A238" s="537">
        <v>244</v>
      </c>
      <c r="B238" s="537" t="s">
        <v>1008</v>
      </c>
      <c r="C238" s="537" t="s">
        <v>1009</v>
      </c>
      <c r="D238" s="537" t="s">
        <v>407</v>
      </c>
      <c r="E238" s="537" t="s">
        <v>62</v>
      </c>
      <c r="F238" s="537" t="s">
        <v>413</v>
      </c>
      <c r="G238" s="537" t="s">
        <v>831</v>
      </c>
      <c r="H238" s="537" t="s">
        <v>832</v>
      </c>
      <c r="I238" s="537" t="s">
        <v>832</v>
      </c>
      <c r="J238" s="537" t="s">
        <v>4335</v>
      </c>
      <c r="K238" s="537"/>
      <c r="L238" s="537" t="s">
        <v>403</v>
      </c>
      <c r="M238" s="537"/>
      <c r="N238" s="537" t="s">
        <v>1010</v>
      </c>
      <c r="O238" s="537" t="s">
        <v>1011</v>
      </c>
    </row>
    <row r="239" spans="1:15" ht="144.75" customHeight="1" x14ac:dyDescent="0.25">
      <c r="A239" s="537">
        <v>245</v>
      </c>
      <c r="B239" s="537" t="s">
        <v>1012</v>
      </c>
      <c r="C239" s="537" t="s">
        <v>4336</v>
      </c>
      <c r="D239" s="537" t="s">
        <v>4149</v>
      </c>
      <c r="E239" s="537" t="s">
        <v>62</v>
      </c>
      <c r="F239" s="537" t="s">
        <v>413</v>
      </c>
      <c r="G239" s="537"/>
      <c r="H239" s="537"/>
      <c r="I239" s="537" t="s">
        <v>836</v>
      </c>
      <c r="J239" s="537" t="s">
        <v>4335</v>
      </c>
      <c r="K239" s="537"/>
      <c r="L239" s="537" t="s">
        <v>403</v>
      </c>
      <c r="M239" s="537"/>
      <c r="N239" s="537" t="s">
        <v>1013</v>
      </c>
      <c r="O239" s="537" t="s">
        <v>1011</v>
      </c>
    </row>
    <row r="240" spans="1:15" ht="144.75" customHeight="1" x14ac:dyDescent="0.25">
      <c r="A240" s="537">
        <v>246</v>
      </c>
      <c r="B240" s="545" t="s">
        <v>1014</v>
      </c>
      <c r="C240" s="537" t="s">
        <v>1015</v>
      </c>
      <c r="D240" s="537" t="s">
        <v>423</v>
      </c>
      <c r="E240" s="537" t="s">
        <v>637</v>
      </c>
      <c r="F240" s="537" t="s">
        <v>413</v>
      </c>
      <c r="G240" s="538"/>
      <c r="H240" s="538"/>
      <c r="I240" s="538" t="s">
        <v>449</v>
      </c>
      <c r="J240" s="537"/>
      <c r="K240" s="537"/>
      <c r="L240" s="537" t="s">
        <v>454</v>
      </c>
      <c r="M240" s="537" t="s">
        <v>758</v>
      </c>
      <c r="N240" s="537"/>
      <c r="O240" s="537" t="s">
        <v>428</v>
      </c>
    </row>
    <row r="241" spans="1:15" ht="144.75" customHeight="1" x14ac:dyDescent="0.25">
      <c r="A241" s="537">
        <v>247</v>
      </c>
      <c r="B241" s="545" t="s">
        <v>1016</v>
      </c>
      <c r="C241" s="537" t="s">
        <v>1017</v>
      </c>
      <c r="D241" s="537" t="s">
        <v>423</v>
      </c>
      <c r="E241" s="537" t="s">
        <v>637</v>
      </c>
      <c r="F241" s="537" t="s">
        <v>413</v>
      </c>
      <c r="G241" s="538"/>
      <c r="H241" s="538"/>
      <c r="I241" s="538">
        <v>60</v>
      </c>
      <c r="J241" s="537"/>
      <c r="K241" s="537"/>
      <c r="L241" s="537" t="s">
        <v>454</v>
      </c>
      <c r="M241" s="537" t="s">
        <v>758</v>
      </c>
      <c r="N241" s="537"/>
      <c r="O241" s="537" t="s">
        <v>428</v>
      </c>
    </row>
    <row r="242" spans="1:15" ht="144.75" customHeight="1" x14ac:dyDescent="0.25">
      <c r="A242" s="537">
        <v>248</v>
      </c>
      <c r="B242" s="545" t="s">
        <v>1018</v>
      </c>
      <c r="C242" s="537" t="s">
        <v>1019</v>
      </c>
      <c r="D242" s="537" t="s">
        <v>423</v>
      </c>
      <c r="E242" s="537" t="s">
        <v>637</v>
      </c>
      <c r="F242" s="537" t="s">
        <v>413</v>
      </c>
      <c r="G242" s="538"/>
      <c r="H242" s="538"/>
      <c r="I242" s="538">
        <v>255</v>
      </c>
      <c r="J242" s="537"/>
      <c r="K242" s="537"/>
      <c r="L242" s="537" t="s">
        <v>454</v>
      </c>
      <c r="M242" s="537" t="s">
        <v>758</v>
      </c>
      <c r="N242" s="537"/>
      <c r="O242" s="537" t="s">
        <v>428</v>
      </c>
    </row>
    <row r="243" spans="1:15" ht="144.75" customHeight="1" x14ac:dyDescent="0.25">
      <c r="A243" s="537">
        <v>249</v>
      </c>
      <c r="B243" s="545" t="s">
        <v>1020</v>
      </c>
      <c r="C243" s="537" t="s">
        <v>1021</v>
      </c>
      <c r="D243" s="537" t="s">
        <v>423</v>
      </c>
      <c r="E243" s="537" t="s">
        <v>637</v>
      </c>
      <c r="F243" s="537" t="s">
        <v>413</v>
      </c>
      <c r="G243" s="538"/>
      <c r="H243" s="538"/>
      <c r="I243" s="538">
        <v>60</v>
      </c>
      <c r="J243" s="537"/>
      <c r="K243" s="537"/>
      <c r="L243" s="537" t="s">
        <v>454</v>
      </c>
      <c r="M243" s="537" t="s">
        <v>758</v>
      </c>
      <c r="N243" s="537"/>
      <c r="O243" s="537" t="s">
        <v>428</v>
      </c>
    </row>
    <row r="244" spans="1:15" ht="144.75" customHeight="1" x14ac:dyDescent="0.25">
      <c r="A244" s="537">
        <v>250</v>
      </c>
      <c r="B244" s="545" t="s">
        <v>1022</v>
      </c>
      <c r="C244" s="537" t="s">
        <v>1023</v>
      </c>
      <c r="D244" s="537" t="s">
        <v>423</v>
      </c>
      <c r="E244" s="537" t="s">
        <v>637</v>
      </c>
      <c r="F244" s="537" t="s">
        <v>413</v>
      </c>
      <c r="G244" s="538" t="s">
        <v>290</v>
      </c>
      <c r="H244" s="540"/>
      <c r="I244" s="538">
        <v>1</v>
      </c>
      <c r="J244" s="537" t="s">
        <v>566</v>
      </c>
      <c r="K244" s="537"/>
      <c r="L244" s="537" t="s">
        <v>454</v>
      </c>
      <c r="M244" s="537" t="s">
        <v>758</v>
      </c>
      <c r="N244" s="537"/>
      <c r="O244" s="537" t="s">
        <v>428</v>
      </c>
    </row>
    <row r="245" spans="1:15" ht="144.75" customHeight="1" x14ac:dyDescent="0.25">
      <c r="A245" s="537">
        <v>251</v>
      </c>
      <c r="B245" s="537" t="s">
        <v>1024</v>
      </c>
      <c r="C245" s="537" t="s">
        <v>1025</v>
      </c>
      <c r="D245" s="537" t="s">
        <v>423</v>
      </c>
      <c r="E245" s="537" t="s">
        <v>637</v>
      </c>
      <c r="F245" s="537" t="s">
        <v>408</v>
      </c>
      <c r="G245" s="538"/>
      <c r="H245" s="538"/>
      <c r="I245" s="538">
        <v>15</v>
      </c>
      <c r="J245" s="537"/>
      <c r="K245" s="537"/>
      <c r="L245" s="537" t="s">
        <v>454</v>
      </c>
      <c r="M245" s="537" t="s">
        <v>758</v>
      </c>
      <c r="N245" s="537"/>
      <c r="O245" s="537" t="s">
        <v>435</v>
      </c>
    </row>
    <row r="246" spans="1:15" ht="144.75" customHeight="1" x14ac:dyDescent="0.25">
      <c r="A246" s="537">
        <v>252</v>
      </c>
      <c r="B246" s="537" t="s">
        <v>1026</v>
      </c>
      <c r="C246" s="537" t="s">
        <v>1027</v>
      </c>
      <c r="D246" s="537" t="s">
        <v>1028</v>
      </c>
      <c r="E246" s="537" t="s">
        <v>637</v>
      </c>
      <c r="F246" s="537" t="s">
        <v>413</v>
      </c>
      <c r="G246" s="538"/>
      <c r="H246" s="538"/>
      <c r="I246" s="538">
        <v>4000</v>
      </c>
      <c r="J246" s="537"/>
      <c r="K246" s="537"/>
      <c r="L246" s="537" t="s">
        <v>454</v>
      </c>
      <c r="M246" s="537" t="s">
        <v>1029</v>
      </c>
      <c r="N246" s="537"/>
      <c r="O246" s="537" t="s">
        <v>435</v>
      </c>
    </row>
    <row r="247" spans="1:15" ht="144.75" customHeight="1" x14ac:dyDescent="0.25">
      <c r="A247" s="537">
        <v>253</v>
      </c>
      <c r="B247" s="537" t="s">
        <v>1030</v>
      </c>
      <c r="C247" s="537" t="s">
        <v>4337</v>
      </c>
      <c r="D247" s="537" t="s">
        <v>757</v>
      </c>
      <c r="E247" s="537" t="s">
        <v>637</v>
      </c>
      <c r="F247" s="537" t="s">
        <v>413</v>
      </c>
      <c r="G247" s="538"/>
      <c r="H247" s="538"/>
      <c r="I247" s="538">
        <v>5000</v>
      </c>
      <c r="J247" s="537"/>
      <c r="K247" s="537"/>
      <c r="L247" s="537" t="s">
        <v>454</v>
      </c>
      <c r="M247" s="537" t="s">
        <v>758</v>
      </c>
      <c r="N247" s="537" t="s">
        <v>1031</v>
      </c>
      <c r="O247" s="537" t="s">
        <v>1032</v>
      </c>
    </row>
    <row r="248" spans="1:15" ht="144.75" customHeight="1" x14ac:dyDescent="0.25">
      <c r="A248" s="537">
        <v>254</v>
      </c>
      <c r="B248" s="537" t="s">
        <v>1033</v>
      </c>
      <c r="C248" s="537" t="s">
        <v>1034</v>
      </c>
      <c r="D248" s="537" t="s">
        <v>423</v>
      </c>
      <c r="E248" s="537" t="s">
        <v>1035</v>
      </c>
      <c r="F248" s="537" t="s">
        <v>408</v>
      </c>
      <c r="G248" s="538"/>
      <c r="H248" s="538"/>
      <c r="I248" s="538">
        <v>20</v>
      </c>
      <c r="J248" s="537"/>
      <c r="K248" s="537"/>
      <c r="L248" s="537" t="s">
        <v>454</v>
      </c>
      <c r="M248" s="537" t="s">
        <v>758</v>
      </c>
      <c r="N248" s="537"/>
      <c r="O248" s="537" t="s">
        <v>435</v>
      </c>
    </row>
    <row r="249" spans="1:15" ht="144.75" customHeight="1" x14ac:dyDescent="0.25">
      <c r="A249" s="537">
        <v>255</v>
      </c>
      <c r="B249" s="537" t="s">
        <v>1036</v>
      </c>
      <c r="C249" s="537" t="s">
        <v>4338</v>
      </c>
      <c r="D249" s="537" t="s">
        <v>423</v>
      </c>
      <c r="E249" s="537" t="s">
        <v>637</v>
      </c>
      <c r="F249" s="537" t="s">
        <v>408</v>
      </c>
      <c r="G249" s="538"/>
      <c r="H249" s="538"/>
      <c r="I249" s="538">
        <v>20</v>
      </c>
      <c r="J249" s="537"/>
      <c r="K249" s="537"/>
      <c r="L249" s="537" t="s">
        <v>454</v>
      </c>
      <c r="M249" s="537" t="s">
        <v>758</v>
      </c>
      <c r="N249" s="537"/>
      <c r="O249" s="537" t="s">
        <v>435</v>
      </c>
    </row>
    <row r="250" spans="1:15" ht="144.75" customHeight="1" x14ac:dyDescent="0.25">
      <c r="A250" s="537">
        <v>256</v>
      </c>
      <c r="B250" s="545" t="s">
        <v>1037</v>
      </c>
      <c r="C250" s="537" t="s">
        <v>1038</v>
      </c>
      <c r="D250" s="537" t="s">
        <v>423</v>
      </c>
      <c r="E250" s="537" t="s">
        <v>637</v>
      </c>
      <c r="F250" s="537" t="s">
        <v>413</v>
      </c>
      <c r="G250" s="538"/>
      <c r="H250" s="538"/>
      <c r="I250" s="538">
        <v>2000</v>
      </c>
      <c r="J250" s="537"/>
      <c r="K250" s="537"/>
      <c r="L250" s="537" t="s">
        <v>454</v>
      </c>
      <c r="M250" s="537" t="s">
        <v>758</v>
      </c>
      <c r="N250" s="537"/>
      <c r="O250" s="537" t="s">
        <v>435</v>
      </c>
    </row>
    <row r="251" spans="1:15" ht="144.75" customHeight="1" x14ac:dyDescent="0.25">
      <c r="A251" s="537">
        <v>257</v>
      </c>
      <c r="B251" s="537" t="s">
        <v>1039</v>
      </c>
      <c r="C251" s="537" t="s">
        <v>4339</v>
      </c>
      <c r="D251" s="537" t="s">
        <v>423</v>
      </c>
      <c r="E251" s="537" t="s">
        <v>637</v>
      </c>
      <c r="F251" s="537" t="s">
        <v>413</v>
      </c>
      <c r="G251" s="538"/>
      <c r="H251" s="538"/>
      <c r="I251" s="538" t="s">
        <v>449</v>
      </c>
      <c r="J251" s="537"/>
      <c r="K251" s="537"/>
      <c r="L251" s="537" t="s">
        <v>454</v>
      </c>
      <c r="M251" s="537" t="s">
        <v>1029</v>
      </c>
      <c r="N251" s="537"/>
      <c r="O251" s="537" t="s">
        <v>435</v>
      </c>
    </row>
    <row r="252" spans="1:15" ht="144.75" customHeight="1" x14ac:dyDescent="0.25">
      <c r="A252" s="537">
        <v>258</v>
      </c>
      <c r="B252" s="537" t="s">
        <v>1040</v>
      </c>
      <c r="C252" s="537" t="s">
        <v>4340</v>
      </c>
      <c r="D252" s="537" t="s">
        <v>423</v>
      </c>
      <c r="E252" s="537" t="s">
        <v>637</v>
      </c>
      <c r="F252" s="537" t="s">
        <v>413</v>
      </c>
      <c r="G252" s="538"/>
      <c r="H252" s="538"/>
      <c r="I252" s="538">
        <v>60</v>
      </c>
      <c r="J252" s="537"/>
      <c r="K252" s="537"/>
      <c r="L252" s="537" t="s">
        <v>454</v>
      </c>
      <c r="M252" s="537" t="s">
        <v>1029</v>
      </c>
      <c r="N252" s="537"/>
      <c r="O252" s="537" t="s">
        <v>435</v>
      </c>
    </row>
    <row r="253" spans="1:15" ht="144.75" customHeight="1" x14ac:dyDescent="0.25">
      <c r="A253" s="537">
        <v>259</v>
      </c>
      <c r="B253" s="537" t="s">
        <v>1041</v>
      </c>
      <c r="C253" s="537" t="s">
        <v>4341</v>
      </c>
      <c r="D253" s="537" t="s">
        <v>423</v>
      </c>
      <c r="E253" s="537" t="s">
        <v>637</v>
      </c>
      <c r="F253" s="537" t="s">
        <v>413</v>
      </c>
      <c r="G253" s="538"/>
      <c r="H253" s="538"/>
      <c r="I253" s="538">
        <v>60</v>
      </c>
      <c r="J253" s="537"/>
      <c r="K253" s="537"/>
      <c r="L253" s="537" t="s">
        <v>454</v>
      </c>
      <c r="M253" s="537" t="s">
        <v>1029</v>
      </c>
      <c r="N253" s="537"/>
      <c r="O253" s="537" t="s">
        <v>435</v>
      </c>
    </row>
    <row r="254" spans="1:15" ht="144.75" customHeight="1" x14ac:dyDescent="0.25">
      <c r="A254" s="537">
        <v>260</v>
      </c>
      <c r="B254" s="537" t="s">
        <v>1042</v>
      </c>
      <c r="C254" s="537" t="s">
        <v>4342</v>
      </c>
      <c r="D254" s="537" t="s">
        <v>423</v>
      </c>
      <c r="E254" s="537" t="s">
        <v>637</v>
      </c>
      <c r="F254" s="537" t="s">
        <v>413</v>
      </c>
      <c r="G254" s="538"/>
      <c r="H254" s="538"/>
      <c r="I254" s="538">
        <v>255</v>
      </c>
      <c r="J254" s="537"/>
      <c r="K254" s="537"/>
      <c r="L254" s="537" t="s">
        <v>454</v>
      </c>
      <c r="M254" s="537" t="s">
        <v>1029</v>
      </c>
      <c r="N254" s="537"/>
      <c r="O254" s="537" t="s">
        <v>435</v>
      </c>
    </row>
    <row r="255" spans="1:15" ht="144.75" customHeight="1" x14ac:dyDescent="0.25">
      <c r="A255" s="537">
        <v>261</v>
      </c>
      <c r="B255" s="537" t="s">
        <v>1043</v>
      </c>
      <c r="C255" s="537" t="s">
        <v>4343</v>
      </c>
      <c r="D255" s="537" t="s">
        <v>423</v>
      </c>
      <c r="E255" s="537" t="s">
        <v>637</v>
      </c>
      <c r="F255" s="537" t="s">
        <v>408</v>
      </c>
      <c r="G255" s="538" t="s">
        <v>409</v>
      </c>
      <c r="H255" s="537" t="s">
        <v>824</v>
      </c>
      <c r="I255" s="537" t="s">
        <v>824</v>
      </c>
      <c r="J255" s="537"/>
      <c r="K255" s="537"/>
      <c r="L255" s="537" t="s">
        <v>454</v>
      </c>
      <c r="M255" s="537" t="s">
        <v>758</v>
      </c>
      <c r="N255" s="537"/>
      <c r="O255" s="537" t="s">
        <v>435</v>
      </c>
    </row>
    <row r="256" spans="1:15" ht="144.75" customHeight="1" x14ac:dyDescent="0.25">
      <c r="A256" s="537">
        <v>262</v>
      </c>
      <c r="B256" s="545" t="s">
        <v>1044</v>
      </c>
      <c r="C256" s="537" t="s">
        <v>1045</v>
      </c>
      <c r="D256" s="537" t="s">
        <v>423</v>
      </c>
      <c r="E256" s="537" t="s">
        <v>637</v>
      </c>
      <c r="F256" s="537" t="s">
        <v>413</v>
      </c>
      <c r="G256" s="538"/>
      <c r="H256" s="538"/>
      <c r="I256" s="538">
        <v>5000</v>
      </c>
      <c r="J256" s="537"/>
      <c r="K256" s="537"/>
      <c r="L256" s="537" t="s">
        <v>454</v>
      </c>
      <c r="M256" s="537" t="s">
        <v>455</v>
      </c>
      <c r="N256" s="537"/>
      <c r="O256" s="537" t="s">
        <v>435</v>
      </c>
    </row>
    <row r="257" spans="1:15" ht="144.75" customHeight="1" x14ac:dyDescent="0.25">
      <c r="A257" s="537">
        <v>263</v>
      </c>
      <c r="B257" s="537" t="s">
        <v>1046</v>
      </c>
      <c r="C257" s="537" t="s">
        <v>1047</v>
      </c>
      <c r="D257" s="537" t="s">
        <v>423</v>
      </c>
      <c r="E257" s="537" t="s">
        <v>637</v>
      </c>
      <c r="F257" s="537" t="s">
        <v>413</v>
      </c>
      <c r="G257" s="538"/>
      <c r="H257" s="538"/>
      <c r="I257" s="538">
        <v>500</v>
      </c>
      <c r="J257" s="537"/>
      <c r="K257" s="537"/>
      <c r="L257" s="537" t="s">
        <v>454</v>
      </c>
      <c r="M257" s="537" t="s">
        <v>1029</v>
      </c>
      <c r="N257" s="537"/>
      <c r="O257" s="537" t="s">
        <v>435</v>
      </c>
    </row>
    <row r="258" spans="1:15" ht="144.75" customHeight="1" x14ac:dyDescent="0.25">
      <c r="A258" s="537">
        <v>264</v>
      </c>
      <c r="B258" s="537" t="s">
        <v>1048</v>
      </c>
      <c r="C258" s="537" t="s">
        <v>1049</v>
      </c>
      <c r="D258" s="537" t="s">
        <v>407</v>
      </c>
      <c r="E258" s="537" t="s">
        <v>637</v>
      </c>
      <c r="F258" s="537" t="s">
        <v>413</v>
      </c>
      <c r="G258" s="537"/>
      <c r="H258" s="537"/>
      <c r="I258" s="537" t="s">
        <v>1050</v>
      </c>
      <c r="J258" s="537"/>
      <c r="K258" s="537"/>
      <c r="L258" s="537" t="s">
        <v>445</v>
      </c>
      <c r="M258" s="537" t="s">
        <v>758</v>
      </c>
      <c r="N258" s="537" t="s">
        <v>1051</v>
      </c>
      <c r="O258" s="537" t="s">
        <v>1052</v>
      </c>
    </row>
    <row r="259" spans="1:15" ht="144.75" customHeight="1" x14ac:dyDescent="0.25">
      <c r="A259" s="537">
        <v>265</v>
      </c>
      <c r="B259" s="537" t="s">
        <v>1053</v>
      </c>
      <c r="C259" s="537" t="s">
        <v>1054</v>
      </c>
      <c r="D259" s="537" t="s">
        <v>423</v>
      </c>
      <c r="E259" s="537" t="s">
        <v>637</v>
      </c>
      <c r="F259" s="537" t="s">
        <v>413</v>
      </c>
      <c r="G259" s="538"/>
      <c r="H259" s="538"/>
      <c r="I259" s="538">
        <v>1500</v>
      </c>
      <c r="J259" s="537"/>
      <c r="K259" s="537"/>
      <c r="L259" s="537" t="s">
        <v>454</v>
      </c>
      <c r="M259" s="537" t="s">
        <v>1029</v>
      </c>
      <c r="N259" s="537"/>
      <c r="O259" s="537" t="s">
        <v>435</v>
      </c>
    </row>
    <row r="260" spans="1:15" ht="144.75" customHeight="1" x14ac:dyDescent="0.25">
      <c r="A260" s="537">
        <v>266</v>
      </c>
      <c r="B260" s="537" t="s">
        <v>1055</v>
      </c>
      <c r="C260" s="537" t="s">
        <v>1056</v>
      </c>
      <c r="D260" s="537" t="s">
        <v>423</v>
      </c>
      <c r="E260" s="537" t="s">
        <v>637</v>
      </c>
      <c r="F260" s="537" t="s">
        <v>413</v>
      </c>
      <c r="G260" s="538"/>
      <c r="H260" s="538"/>
      <c r="I260" s="538">
        <v>5000</v>
      </c>
      <c r="J260" s="537"/>
      <c r="K260" s="537"/>
      <c r="L260" s="537" t="s">
        <v>454</v>
      </c>
      <c r="M260" s="537" t="s">
        <v>1057</v>
      </c>
      <c r="N260" s="537"/>
      <c r="O260" s="537" t="s">
        <v>435</v>
      </c>
    </row>
    <row r="261" spans="1:15" ht="144.75" customHeight="1" x14ac:dyDescent="0.25">
      <c r="A261" s="537">
        <v>267</v>
      </c>
      <c r="B261" s="537" t="s">
        <v>1058</v>
      </c>
      <c r="C261" s="537" t="s">
        <v>1059</v>
      </c>
      <c r="D261" s="537" t="s">
        <v>757</v>
      </c>
      <c r="E261" s="537" t="s">
        <v>637</v>
      </c>
      <c r="F261" s="537" t="s">
        <v>624</v>
      </c>
      <c r="G261" s="538" t="s">
        <v>290</v>
      </c>
      <c r="H261" s="538">
        <v>1</v>
      </c>
      <c r="I261" s="538">
        <v>1</v>
      </c>
      <c r="J261" s="537" t="s">
        <v>625</v>
      </c>
      <c r="K261" s="537" t="s">
        <v>1060</v>
      </c>
      <c r="L261" s="537" t="s">
        <v>454</v>
      </c>
      <c r="M261" s="537" t="s">
        <v>1057</v>
      </c>
      <c r="N261" s="537"/>
      <c r="O261" s="537" t="s">
        <v>435</v>
      </c>
    </row>
    <row r="262" spans="1:15" ht="144.75" customHeight="1" x14ac:dyDescent="0.25">
      <c r="A262" s="537">
        <v>268</v>
      </c>
      <c r="B262" s="537" t="s">
        <v>1061</v>
      </c>
      <c r="C262" s="537" t="s">
        <v>1062</v>
      </c>
      <c r="D262" s="537" t="s">
        <v>423</v>
      </c>
      <c r="E262" s="537" t="s">
        <v>637</v>
      </c>
      <c r="F262" s="537" t="s">
        <v>413</v>
      </c>
      <c r="G262" s="538"/>
      <c r="H262" s="538"/>
      <c r="I262" s="538">
        <v>4000</v>
      </c>
      <c r="J262" s="537"/>
      <c r="K262" s="537"/>
      <c r="L262" s="537" t="s">
        <v>454</v>
      </c>
      <c r="M262" s="537" t="s">
        <v>1057</v>
      </c>
      <c r="N262" s="537"/>
      <c r="O262" s="537" t="s">
        <v>435</v>
      </c>
    </row>
    <row r="263" spans="1:15" ht="144.75" customHeight="1" x14ac:dyDescent="0.25">
      <c r="A263" s="537">
        <v>269</v>
      </c>
      <c r="B263" s="537" t="s">
        <v>1063</v>
      </c>
      <c r="C263" s="537" t="s">
        <v>4344</v>
      </c>
      <c r="D263" s="537" t="s">
        <v>423</v>
      </c>
      <c r="E263" s="537" t="s">
        <v>637</v>
      </c>
      <c r="F263" s="537" t="s">
        <v>624</v>
      </c>
      <c r="G263" s="538" t="s">
        <v>290</v>
      </c>
      <c r="H263" s="538">
        <v>1</v>
      </c>
      <c r="I263" s="538">
        <v>1</v>
      </c>
      <c r="J263" s="537" t="s">
        <v>625</v>
      </c>
      <c r="K263" s="537" t="s">
        <v>1064</v>
      </c>
      <c r="L263" s="537" t="s">
        <v>454</v>
      </c>
      <c r="M263" s="537" t="s">
        <v>1057</v>
      </c>
      <c r="N263" s="537"/>
      <c r="O263" s="537" t="s">
        <v>435</v>
      </c>
    </row>
    <row r="264" spans="1:15" ht="144.75" customHeight="1" x14ac:dyDescent="0.25">
      <c r="A264" s="537">
        <v>270</v>
      </c>
      <c r="B264" s="537" t="s">
        <v>1065</v>
      </c>
      <c r="C264" s="537" t="s">
        <v>4345</v>
      </c>
      <c r="D264" s="537" t="s">
        <v>423</v>
      </c>
      <c r="E264" s="537" t="s">
        <v>637</v>
      </c>
      <c r="F264" s="537" t="s">
        <v>413</v>
      </c>
      <c r="G264" s="538"/>
      <c r="H264" s="538"/>
      <c r="I264" s="538">
        <v>4000</v>
      </c>
      <c r="J264" s="537"/>
      <c r="K264" s="537"/>
      <c r="L264" s="537" t="s">
        <v>454</v>
      </c>
      <c r="M264" s="537" t="s">
        <v>1057</v>
      </c>
      <c r="N264" s="537"/>
      <c r="O264" s="537" t="s">
        <v>435</v>
      </c>
    </row>
    <row r="265" spans="1:15" ht="144.75" customHeight="1" x14ac:dyDescent="0.25">
      <c r="A265" s="537">
        <v>271</v>
      </c>
      <c r="B265" s="537" t="s">
        <v>1066</v>
      </c>
      <c r="C265" s="537" t="s">
        <v>1067</v>
      </c>
      <c r="D265" s="537" t="s">
        <v>423</v>
      </c>
      <c r="E265" s="537" t="s">
        <v>637</v>
      </c>
      <c r="F265" s="537" t="s">
        <v>624</v>
      </c>
      <c r="G265" s="538"/>
      <c r="H265" s="538"/>
      <c r="I265" s="538">
        <v>1</v>
      </c>
      <c r="J265" s="537" t="s">
        <v>625</v>
      </c>
      <c r="K265" s="537" t="s">
        <v>1068</v>
      </c>
      <c r="L265" s="537" t="s">
        <v>454</v>
      </c>
      <c r="M265" s="537" t="s">
        <v>1057</v>
      </c>
      <c r="N265" s="537"/>
      <c r="O265" s="537" t="s">
        <v>435</v>
      </c>
    </row>
    <row r="266" spans="1:15" ht="144.75" customHeight="1" x14ac:dyDescent="0.25">
      <c r="A266" s="537">
        <v>272</v>
      </c>
      <c r="B266" s="537" t="s">
        <v>1069</v>
      </c>
      <c r="C266" s="537" t="s">
        <v>1070</v>
      </c>
      <c r="D266" s="537" t="s">
        <v>757</v>
      </c>
      <c r="E266" s="537" t="s">
        <v>637</v>
      </c>
      <c r="F266" s="537" t="s">
        <v>413</v>
      </c>
      <c r="G266" s="537"/>
      <c r="H266" s="537"/>
      <c r="I266" s="537" t="s">
        <v>1050</v>
      </c>
      <c r="J266" s="537"/>
      <c r="K266" s="537"/>
      <c r="L266" s="537" t="s">
        <v>445</v>
      </c>
      <c r="M266" s="537" t="s">
        <v>758</v>
      </c>
      <c r="N266" s="537" t="s">
        <v>1051</v>
      </c>
      <c r="O266" s="537" t="s">
        <v>1052</v>
      </c>
    </row>
    <row r="267" spans="1:15" ht="144.75" customHeight="1" x14ac:dyDescent="0.25">
      <c r="A267" s="537">
        <v>273</v>
      </c>
      <c r="B267" s="537" t="s">
        <v>4346</v>
      </c>
      <c r="C267" s="537" t="s">
        <v>1071</v>
      </c>
      <c r="D267" s="537" t="s">
        <v>423</v>
      </c>
      <c r="E267" s="537" t="s">
        <v>637</v>
      </c>
      <c r="F267" s="537" t="s">
        <v>413</v>
      </c>
      <c r="G267" s="538"/>
      <c r="H267" s="538"/>
      <c r="I267" s="538">
        <v>1500</v>
      </c>
      <c r="J267" s="537"/>
      <c r="K267" s="537"/>
      <c r="L267" s="537" t="s">
        <v>454</v>
      </c>
      <c r="M267" s="537" t="s">
        <v>858</v>
      </c>
      <c r="N267" s="537"/>
      <c r="O267" s="537" t="s">
        <v>435</v>
      </c>
    </row>
    <row r="268" spans="1:15" ht="144.75" customHeight="1" x14ac:dyDescent="0.25">
      <c r="A268" s="537">
        <v>274</v>
      </c>
      <c r="B268" s="537" t="s">
        <v>4347</v>
      </c>
      <c r="C268" s="537" t="s">
        <v>1072</v>
      </c>
      <c r="D268" s="537" t="s">
        <v>423</v>
      </c>
      <c r="E268" s="537" t="s">
        <v>637</v>
      </c>
      <c r="F268" s="537" t="s">
        <v>413</v>
      </c>
      <c r="G268" s="538"/>
      <c r="H268" s="538"/>
      <c r="I268" s="538">
        <v>500</v>
      </c>
      <c r="J268" s="537"/>
      <c r="K268" s="537"/>
      <c r="L268" s="537" t="s">
        <v>454</v>
      </c>
      <c r="M268" s="537" t="s">
        <v>858</v>
      </c>
      <c r="N268" s="537"/>
      <c r="O268" s="537" t="s">
        <v>435</v>
      </c>
    </row>
    <row r="269" spans="1:15" ht="144.75" customHeight="1" x14ac:dyDescent="0.25">
      <c r="A269" s="537">
        <v>275</v>
      </c>
      <c r="B269" s="537" t="s">
        <v>4348</v>
      </c>
      <c r="C269" s="537" t="s">
        <v>1073</v>
      </c>
      <c r="D269" s="537" t="s">
        <v>423</v>
      </c>
      <c r="E269" s="537" t="s">
        <v>637</v>
      </c>
      <c r="F269" s="537" t="s">
        <v>413</v>
      </c>
      <c r="G269" s="538"/>
      <c r="H269" s="538"/>
      <c r="I269" s="538">
        <v>255</v>
      </c>
      <c r="J269" s="537"/>
      <c r="K269" s="537"/>
      <c r="L269" s="537" t="s">
        <v>454</v>
      </c>
      <c r="M269" s="537" t="s">
        <v>858</v>
      </c>
      <c r="N269" s="537"/>
      <c r="O269" s="537" t="s">
        <v>435</v>
      </c>
    </row>
    <row r="270" spans="1:15" ht="144.75" customHeight="1" x14ac:dyDescent="0.25">
      <c r="A270" s="537">
        <v>276</v>
      </c>
      <c r="B270" s="537" t="s">
        <v>1074</v>
      </c>
      <c r="C270" s="537" t="s">
        <v>4349</v>
      </c>
      <c r="D270" s="537" t="s">
        <v>423</v>
      </c>
      <c r="E270" s="537" t="s">
        <v>453</v>
      </c>
      <c r="F270" s="537" t="s">
        <v>413</v>
      </c>
      <c r="G270" s="538"/>
      <c r="H270" s="538"/>
      <c r="I270" s="538">
        <v>6000</v>
      </c>
      <c r="J270" s="537"/>
      <c r="K270" s="537"/>
      <c r="L270" s="537" t="s">
        <v>454</v>
      </c>
      <c r="M270" s="537" t="s">
        <v>1075</v>
      </c>
      <c r="N270" s="537"/>
      <c r="O270" s="537" t="s">
        <v>435</v>
      </c>
    </row>
    <row r="271" spans="1:15" ht="144.75" customHeight="1" x14ac:dyDescent="0.25">
      <c r="A271" s="537">
        <v>277</v>
      </c>
      <c r="B271" s="537" t="s">
        <v>1076</v>
      </c>
      <c r="C271" s="537" t="s">
        <v>1077</v>
      </c>
      <c r="D271" s="537" t="s">
        <v>423</v>
      </c>
      <c r="E271" s="537" t="s">
        <v>453</v>
      </c>
      <c r="F271" s="537" t="s">
        <v>413</v>
      </c>
      <c r="G271" s="538"/>
      <c r="H271" s="538"/>
      <c r="I271" s="538">
        <v>100</v>
      </c>
      <c r="J271" s="537"/>
      <c r="K271" s="537"/>
      <c r="L271" s="537" t="s">
        <v>454</v>
      </c>
      <c r="M271" s="537" t="s">
        <v>1075</v>
      </c>
      <c r="N271" s="537"/>
      <c r="O271" s="537" t="s">
        <v>435</v>
      </c>
    </row>
    <row r="272" spans="1:15" ht="144.75" customHeight="1" x14ac:dyDescent="0.25">
      <c r="A272" s="537">
        <v>278</v>
      </c>
      <c r="B272" s="537" t="s">
        <v>1078</v>
      </c>
      <c r="C272" s="537" t="s">
        <v>1079</v>
      </c>
      <c r="D272" s="537" t="s">
        <v>423</v>
      </c>
      <c r="E272" s="537" t="s">
        <v>453</v>
      </c>
      <c r="F272" s="537" t="s">
        <v>413</v>
      </c>
      <c r="G272" s="538"/>
      <c r="H272" s="538"/>
      <c r="I272" s="538">
        <v>200</v>
      </c>
      <c r="J272" s="537"/>
      <c r="K272" s="537"/>
      <c r="L272" s="537" t="s">
        <v>454</v>
      </c>
      <c r="M272" s="537" t="s">
        <v>1075</v>
      </c>
      <c r="N272" s="537"/>
      <c r="O272" s="537" t="s">
        <v>435</v>
      </c>
    </row>
    <row r="273" spans="1:15" ht="144.75" customHeight="1" x14ac:dyDescent="0.25">
      <c r="A273" s="537">
        <v>279</v>
      </c>
      <c r="B273" s="537" t="s">
        <v>1080</v>
      </c>
      <c r="C273" s="537" t="s">
        <v>1081</v>
      </c>
      <c r="D273" s="537" t="s">
        <v>423</v>
      </c>
      <c r="E273" s="537" t="s">
        <v>453</v>
      </c>
      <c r="F273" s="537" t="s">
        <v>413</v>
      </c>
      <c r="G273" s="538" t="s">
        <v>900</v>
      </c>
      <c r="H273" s="538">
        <v>2</v>
      </c>
      <c r="I273" s="538">
        <v>2</v>
      </c>
      <c r="J273" s="537" t="s">
        <v>1082</v>
      </c>
      <c r="K273" s="537"/>
      <c r="L273" s="537" t="s">
        <v>454</v>
      </c>
      <c r="M273" s="537" t="s">
        <v>1075</v>
      </c>
      <c r="N273" s="537"/>
      <c r="O273" s="537" t="s">
        <v>435</v>
      </c>
    </row>
    <row r="274" spans="1:15" ht="144.75" customHeight="1" x14ac:dyDescent="0.25">
      <c r="A274" s="537">
        <v>280</v>
      </c>
      <c r="B274" s="537" t="s">
        <v>1083</v>
      </c>
      <c r="C274" s="537" t="s">
        <v>4350</v>
      </c>
      <c r="D274" s="537" t="s">
        <v>423</v>
      </c>
      <c r="E274" s="537" t="s">
        <v>453</v>
      </c>
      <c r="F274" s="537" t="s">
        <v>413</v>
      </c>
      <c r="G274" s="538"/>
      <c r="H274" s="538"/>
      <c r="I274" s="538">
        <v>12000</v>
      </c>
      <c r="J274" s="537"/>
      <c r="K274" s="537"/>
      <c r="L274" s="537" t="s">
        <v>454</v>
      </c>
      <c r="M274" s="537" t="s">
        <v>1075</v>
      </c>
      <c r="N274" s="537"/>
      <c r="O274" s="537" t="s">
        <v>435</v>
      </c>
    </row>
    <row r="275" spans="1:15" s="288" customFormat="1" ht="288" customHeight="1" x14ac:dyDescent="0.25">
      <c r="A275" s="537">
        <v>281</v>
      </c>
      <c r="B275" s="537" t="s">
        <v>1084</v>
      </c>
      <c r="C275" s="537" t="s">
        <v>1085</v>
      </c>
      <c r="D275" s="537" t="s">
        <v>423</v>
      </c>
      <c r="E275" s="537" t="s">
        <v>453</v>
      </c>
      <c r="F275" s="537" t="s">
        <v>413</v>
      </c>
      <c r="G275" s="538" t="s">
        <v>900</v>
      </c>
      <c r="H275" s="538">
        <v>2</v>
      </c>
      <c r="I275" s="538">
        <v>3</v>
      </c>
      <c r="J275" s="537" t="s">
        <v>4351</v>
      </c>
      <c r="K275" s="537" t="s">
        <v>4708</v>
      </c>
      <c r="L275" s="537" t="s">
        <v>454</v>
      </c>
      <c r="M275" s="537" t="s">
        <v>1075</v>
      </c>
      <c r="N275" s="537"/>
      <c r="O275" s="537" t="s">
        <v>435</v>
      </c>
    </row>
    <row r="276" spans="1:15" s="288" customFormat="1" ht="144.75" customHeight="1" x14ac:dyDescent="0.25">
      <c r="A276" s="537">
        <v>282</v>
      </c>
      <c r="B276" s="537" t="s">
        <v>1086</v>
      </c>
      <c r="C276" s="537" t="s">
        <v>1087</v>
      </c>
      <c r="D276" s="537" t="s">
        <v>423</v>
      </c>
      <c r="E276" s="537" t="s">
        <v>453</v>
      </c>
      <c r="F276" s="537" t="s">
        <v>413</v>
      </c>
      <c r="G276" s="538"/>
      <c r="H276" s="538"/>
      <c r="I276" s="538">
        <v>5000</v>
      </c>
      <c r="J276" s="537"/>
      <c r="K276" s="537"/>
      <c r="L276" s="537" t="s">
        <v>454</v>
      </c>
      <c r="M276" s="537" t="s">
        <v>1057</v>
      </c>
      <c r="N276" s="537"/>
      <c r="O276" s="537" t="s">
        <v>435</v>
      </c>
    </row>
    <row r="277" spans="1:15" ht="144.75" customHeight="1" x14ac:dyDescent="0.25">
      <c r="A277" s="537">
        <v>283</v>
      </c>
      <c r="B277" s="537" t="s">
        <v>1088</v>
      </c>
      <c r="C277" s="537" t="s">
        <v>1089</v>
      </c>
      <c r="D277" s="537" t="s">
        <v>423</v>
      </c>
      <c r="E277" s="537" t="s">
        <v>453</v>
      </c>
      <c r="F277" s="537" t="s">
        <v>385</v>
      </c>
      <c r="G277" s="538" t="s">
        <v>1090</v>
      </c>
      <c r="H277" s="538"/>
      <c r="I277" s="538">
        <v>4</v>
      </c>
      <c r="J277" s="537"/>
      <c r="K277" s="537"/>
      <c r="L277" s="537" t="s">
        <v>454</v>
      </c>
      <c r="M277" s="537" t="s">
        <v>1057</v>
      </c>
      <c r="N277" s="537"/>
      <c r="O277" s="537" t="s">
        <v>435</v>
      </c>
    </row>
    <row r="278" spans="1:15" ht="144.75" customHeight="1" x14ac:dyDescent="0.25">
      <c r="A278" s="537">
        <v>284</v>
      </c>
      <c r="B278" s="537" t="s">
        <v>1091</v>
      </c>
      <c r="C278" s="537" t="s">
        <v>1092</v>
      </c>
      <c r="D278" s="537" t="s">
        <v>423</v>
      </c>
      <c r="E278" s="537" t="s">
        <v>453</v>
      </c>
      <c r="F278" s="537" t="s">
        <v>413</v>
      </c>
      <c r="G278" s="538"/>
      <c r="H278" s="538"/>
      <c r="I278" s="538">
        <v>50</v>
      </c>
      <c r="J278" s="537"/>
      <c r="K278" s="537"/>
      <c r="L278" s="537" t="s">
        <v>454</v>
      </c>
      <c r="M278" s="537" t="s">
        <v>1057</v>
      </c>
      <c r="N278" s="537"/>
      <c r="O278" s="537" t="s">
        <v>435</v>
      </c>
    </row>
    <row r="279" spans="1:15" ht="144.75" customHeight="1" x14ac:dyDescent="0.25">
      <c r="A279" s="537">
        <v>285</v>
      </c>
      <c r="B279" s="537" t="s">
        <v>1093</v>
      </c>
      <c r="C279" s="537" t="s">
        <v>4352</v>
      </c>
      <c r="D279" s="537" t="s">
        <v>423</v>
      </c>
      <c r="E279" s="537" t="s">
        <v>453</v>
      </c>
      <c r="F279" s="537" t="s">
        <v>47</v>
      </c>
      <c r="G279" s="538" t="s">
        <v>401</v>
      </c>
      <c r="H279" s="537" t="s">
        <v>402</v>
      </c>
      <c r="I279" s="537" t="s">
        <v>402</v>
      </c>
      <c r="J279" s="537"/>
      <c r="K279" s="537"/>
      <c r="L279" s="537" t="s">
        <v>454</v>
      </c>
      <c r="M279" s="537" t="s">
        <v>758</v>
      </c>
      <c r="N279" s="537"/>
      <c r="O279" s="537" t="s">
        <v>435</v>
      </c>
    </row>
    <row r="280" spans="1:15" ht="144.75" customHeight="1" x14ac:dyDescent="0.25">
      <c r="A280" s="537">
        <v>286</v>
      </c>
      <c r="B280" s="537" t="s">
        <v>1094</v>
      </c>
      <c r="C280" s="537" t="s">
        <v>1095</v>
      </c>
      <c r="D280" s="537" t="s">
        <v>423</v>
      </c>
      <c r="E280" s="537" t="s">
        <v>453</v>
      </c>
      <c r="F280" s="537" t="s">
        <v>413</v>
      </c>
      <c r="G280" s="538"/>
      <c r="H280" s="538"/>
      <c r="I280" s="538">
        <v>255</v>
      </c>
      <c r="J280" s="537"/>
      <c r="K280" s="537"/>
      <c r="L280" s="537" t="s">
        <v>454</v>
      </c>
      <c r="M280" s="537" t="s">
        <v>1075</v>
      </c>
      <c r="N280" s="537"/>
      <c r="O280" s="537" t="s">
        <v>435</v>
      </c>
    </row>
    <row r="281" spans="1:15" ht="144.75" customHeight="1" x14ac:dyDescent="0.25">
      <c r="A281" s="537">
        <v>287</v>
      </c>
      <c r="B281" s="537" t="s">
        <v>1096</v>
      </c>
      <c r="C281" s="537" t="s">
        <v>1097</v>
      </c>
      <c r="D281" s="537" t="s">
        <v>423</v>
      </c>
      <c r="E281" s="537" t="s">
        <v>453</v>
      </c>
      <c r="F281" s="537" t="s">
        <v>47</v>
      </c>
      <c r="G281" s="538" t="s">
        <v>401</v>
      </c>
      <c r="H281" s="537" t="s">
        <v>402</v>
      </c>
      <c r="I281" s="537" t="s">
        <v>402</v>
      </c>
      <c r="J281" s="537"/>
      <c r="K281" s="537"/>
      <c r="L281" s="537" t="s">
        <v>454</v>
      </c>
      <c r="M281" s="537" t="s">
        <v>758</v>
      </c>
      <c r="N281" s="537"/>
      <c r="O281" s="537" t="s">
        <v>435</v>
      </c>
    </row>
    <row r="282" spans="1:15" ht="144.75" customHeight="1" x14ac:dyDescent="0.25">
      <c r="A282" s="537">
        <v>288</v>
      </c>
      <c r="B282" s="545" t="s">
        <v>1098</v>
      </c>
      <c r="C282" s="537" t="s">
        <v>1099</v>
      </c>
      <c r="D282" s="537" t="s">
        <v>423</v>
      </c>
      <c r="E282" s="537" t="s">
        <v>637</v>
      </c>
      <c r="F282" s="537" t="s">
        <v>413</v>
      </c>
      <c r="G282" s="538"/>
      <c r="H282" s="538"/>
      <c r="I282" s="538">
        <v>100</v>
      </c>
      <c r="J282" s="537"/>
      <c r="K282" s="537"/>
      <c r="L282" s="537" t="s">
        <v>454</v>
      </c>
      <c r="M282" s="537" t="s">
        <v>758</v>
      </c>
      <c r="N282" s="537"/>
      <c r="O282" s="537" t="s">
        <v>1100</v>
      </c>
    </row>
    <row r="283" spans="1:15" ht="144.75" customHeight="1" x14ac:dyDescent="0.25">
      <c r="A283" s="537">
        <v>289</v>
      </c>
      <c r="B283" s="537" t="s">
        <v>1101</v>
      </c>
      <c r="C283" s="537" t="s">
        <v>1102</v>
      </c>
      <c r="D283" s="537" t="s">
        <v>423</v>
      </c>
      <c r="E283" s="537" t="s">
        <v>453</v>
      </c>
      <c r="F283" s="537" t="s">
        <v>47</v>
      </c>
      <c r="G283" s="538" t="s">
        <v>401</v>
      </c>
      <c r="H283" s="537" t="s">
        <v>402</v>
      </c>
      <c r="I283" s="537" t="s">
        <v>402</v>
      </c>
      <c r="J283" s="537"/>
      <c r="K283" s="537"/>
      <c r="L283" s="537" t="s">
        <v>454</v>
      </c>
      <c r="M283" s="537" t="s">
        <v>758</v>
      </c>
      <c r="N283" s="537"/>
      <c r="O283" s="537" t="s">
        <v>435</v>
      </c>
    </row>
    <row r="284" spans="1:15" ht="144.75" customHeight="1" x14ac:dyDescent="0.25">
      <c r="A284" s="537">
        <v>290</v>
      </c>
      <c r="B284" s="537" t="s">
        <v>1103</v>
      </c>
      <c r="C284" s="537" t="s">
        <v>1104</v>
      </c>
      <c r="D284" s="537" t="s">
        <v>423</v>
      </c>
      <c r="E284" s="537" t="s">
        <v>637</v>
      </c>
      <c r="F284" s="537" t="s">
        <v>413</v>
      </c>
      <c r="G284" s="538"/>
      <c r="H284" s="538"/>
      <c r="I284" s="538">
        <v>2000</v>
      </c>
      <c r="J284" s="537"/>
      <c r="K284" s="537"/>
      <c r="L284" s="537" t="s">
        <v>454</v>
      </c>
      <c r="M284" s="537" t="s">
        <v>455</v>
      </c>
      <c r="N284" s="537"/>
      <c r="O284" s="537" t="s">
        <v>435</v>
      </c>
    </row>
    <row r="285" spans="1:15" ht="144.75" customHeight="1" x14ac:dyDescent="0.25">
      <c r="A285" s="537">
        <v>291</v>
      </c>
      <c r="B285" s="537" t="s">
        <v>1105</v>
      </c>
      <c r="C285" s="537" t="s">
        <v>1106</v>
      </c>
      <c r="D285" s="537" t="s">
        <v>423</v>
      </c>
      <c r="E285" s="537" t="s">
        <v>453</v>
      </c>
      <c r="F285" s="537" t="s">
        <v>47</v>
      </c>
      <c r="G285" s="538" t="s">
        <v>401</v>
      </c>
      <c r="H285" s="537" t="s">
        <v>402</v>
      </c>
      <c r="I285" s="537" t="s">
        <v>402</v>
      </c>
      <c r="J285" s="537"/>
      <c r="K285" s="537"/>
      <c r="L285" s="537" t="s">
        <v>454</v>
      </c>
      <c r="M285" s="537" t="s">
        <v>758</v>
      </c>
      <c r="N285" s="537"/>
      <c r="O285" s="537" t="s">
        <v>435</v>
      </c>
    </row>
    <row r="286" spans="1:15" ht="144.75" customHeight="1" x14ac:dyDescent="0.25">
      <c r="A286" s="537">
        <v>292</v>
      </c>
      <c r="B286" s="537" t="s">
        <v>1107</v>
      </c>
      <c r="C286" s="537" t="s">
        <v>1108</v>
      </c>
      <c r="D286" s="537" t="s">
        <v>423</v>
      </c>
      <c r="E286" s="537" t="s">
        <v>453</v>
      </c>
      <c r="F286" s="537" t="s">
        <v>47</v>
      </c>
      <c r="G286" s="538" t="s">
        <v>401</v>
      </c>
      <c r="H286" s="537" t="s">
        <v>402</v>
      </c>
      <c r="I286" s="537" t="s">
        <v>402</v>
      </c>
      <c r="J286" s="537"/>
      <c r="K286" s="537"/>
      <c r="L286" s="537" t="s">
        <v>454</v>
      </c>
      <c r="M286" s="537" t="s">
        <v>758</v>
      </c>
      <c r="N286" s="537"/>
      <c r="O286" s="537" t="s">
        <v>435</v>
      </c>
    </row>
    <row r="287" spans="1:15" ht="144.75" customHeight="1" x14ac:dyDescent="0.25">
      <c r="A287" s="537">
        <v>293</v>
      </c>
      <c r="B287" s="537" t="s">
        <v>1109</v>
      </c>
      <c r="C287" s="537" t="s">
        <v>1110</v>
      </c>
      <c r="D287" s="537" t="s">
        <v>1028</v>
      </c>
      <c r="E287" s="537" t="s">
        <v>637</v>
      </c>
      <c r="F287" s="537" t="s">
        <v>413</v>
      </c>
      <c r="G287" s="538"/>
      <c r="H287" s="538"/>
      <c r="I287" s="538">
        <v>2000</v>
      </c>
      <c r="J287" s="537"/>
      <c r="K287" s="537"/>
      <c r="L287" s="537" t="s">
        <v>454</v>
      </c>
      <c r="M287" s="537" t="s">
        <v>455</v>
      </c>
      <c r="N287" s="537"/>
      <c r="O287" s="537" t="s">
        <v>435</v>
      </c>
    </row>
    <row r="288" spans="1:15" ht="144.75" customHeight="1" x14ac:dyDescent="0.25">
      <c r="A288" s="537">
        <v>294</v>
      </c>
      <c r="B288" s="537" t="s">
        <v>1111</v>
      </c>
      <c r="C288" s="537" t="s">
        <v>1112</v>
      </c>
      <c r="D288" s="537" t="s">
        <v>423</v>
      </c>
      <c r="E288" s="537" t="s">
        <v>453</v>
      </c>
      <c r="F288" s="537" t="s">
        <v>413</v>
      </c>
      <c r="G288" s="538"/>
      <c r="H288" s="538"/>
      <c r="I288" s="538">
        <v>255</v>
      </c>
      <c r="J288" s="537"/>
      <c r="K288" s="537"/>
      <c r="L288" s="537" t="s">
        <v>454</v>
      </c>
      <c r="M288" s="537" t="s">
        <v>1057</v>
      </c>
      <c r="N288" s="537"/>
      <c r="O288" s="537" t="s">
        <v>435</v>
      </c>
    </row>
    <row r="289" spans="1:15" ht="144.75" customHeight="1" x14ac:dyDescent="0.25">
      <c r="A289" s="537">
        <v>295</v>
      </c>
      <c r="B289" s="537" t="s">
        <v>1113</v>
      </c>
      <c r="C289" s="537" t="s">
        <v>1114</v>
      </c>
      <c r="D289" s="537" t="s">
        <v>423</v>
      </c>
      <c r="E289" s="537" t="s">
        <v>453</v>
      </c>
      <c r="F289" s="537" t="s">
        <v>413</v>
      </c>
      <c r="G289" s="538"/>
      <c r="H289" s="538"/>
      <c r="I289" s="538">
        <v>5000</v>
      </c>
      <c r="J289" s="537"/>
      <c r="K289" s="537"/>
      <c r="L289" s="537" t="s">
        <v>454</v>
      </c>
      <c r="M289" s="537" t="s">
        <v>1057</v>
      </c>
      <c r="N289" s="537"/>
      <c r="O289" s="537" t="s">
        <v>435</v>
      </c>
    </row>
    <row r="290" spans="1:15" ht="144.75" customHeight="1" x14ac:dyDescent="0.25">
      <c r="A290" s="537">
        <v>296</v>
      </c>
      <c r="B290" s="537" t="s">
        <v>1115</v>
      </c>
      <c r="C290" s="537" t="s">
        <v>1116</v>
      </c>
      <c r="D290" s="537" t="s">
        <v>423</v>
      </c>
      <c r="E290" s="537" t="s">
        <v>453</v>
      </c>
      <c r="F290" s="537" t="s">
        <v>413</v>
      </c>
      <c r="G290" s="538"/>
      <c r="H290" s="538"/>
      <c r="I290" s="538">
        <v>100</v>
      </c>
      <c r="J290" s="537"/>
      <c r="K290" s="537"/>
      <c r="L290" s="537" t="s">
        <v>454</v>
      </c>
      <c r="M290" s="537" t="s">
        <v>1057</v>
      </c>
      <c r="N290" s="537"/>
      <c r="O290" s="537" t="s">
        <v>435</v>
      </c>
    </row>
    <row r="291" spans="1:15" ht="144.75" customHeight="1" x14ac:dyDescent="0.25">
      <c r="A291" s="537">
        <v>297</v>
      </c>
      <c r="B291" s="537" t="s">
        <v>1117</v>
      </c>
      <c r="C291" s="537" t="s">
        <v>4353</v>
      </c>
      <c r="D291" s="537" t="s">
        <v>423</v>
      </c>
      <c r="E291" s="537" t="s">
        <v>453</v>
      </c>
      <c r="F291" s="537" t="s">
        <v>413</v>
      </c>
      <c r="G291" s="538" t="s">
        <v>290</v>
      </c>
      <c r="H291" s="538"/>
      <c r="I291" s="538">
        <v>1</v>
      </c>
      <c r="J291" s="537" t="s">
        <v>4354</v>
      </c>
      <c r="K291" s="537"/>
      <c r="L291" s="537" t="s">
        <v>454</v>
      </c>
      <c r="M291" s="537" t="s">
        <v>1057</v>
      </c>
      <c r="N291" s="537"/>
      <c r="O291" s="537" t="s">
        <v>435</v>
      </c>
    </row>
    <row r="292" spans="1:15" ht="144.75" customHeight="1" x14ac:dyDescent="0.25">
      <c r="A292" s="537">
        <v>298</v>
      </c>
      <c r="B292" s="537" t="s">
        <v>1118</v>
      </c>
      <c r="C292" s="537" t="s">
        <v>1119</v>
      </c>
      <c r="D292" s="537" t="s">
        <v>423</v>
      </c>
      <c r="E292" s="537" t="s">
        <v>453</v>
      </c>
      <c r="F292" s="537" t="s">
        <v>413</v>
      </c>
      <c r="G292" s="538"/>
      <c r="H292" s="538"/>
      <c r="I292" s="538">
        <v>255</v>
      </c>
      <c r="J292" s="537"/>
      <c r="K292" s="537"/>
      <c r="L292" s="537" t="s">
        <v>454</v>
      </c>
      <c r="M292" s="537" t="s">
        <v>1057</v>
      </c>
      <c r="N292" s="537"/>
      <c r="O292" s="537" t="s">
        <v>435</v>
      </c>
    </row>
    <row r="293" spans="1:15" ht="144.75" customHeight="1" x14ac:dyDescent="0.25">
      <c r="A293" s="537">
        <v>299</v>
      </c>
      <c r="B293" s="537" t="s">
        <v>4095</v>
      </c>
      <c r="C293" s="537" t="s">
        <v>1120</v>
      </c>
      <c r="D293" s="537" t="s">
        <v>423</v>
      </c>
      <c r="E293" s="537" t="s">
        <v>453</v>
      </c>
      <c r="F293" s="537" t="s">
        <v>413</v>
      </c>
      <c r="G293" s="538" t="s">
        <v>900</v>
      </c>
      <c r="H293" s="538"/>
      <c r="I293" s="538">
        <v>2</v>
      </c>
      <c r="J293" s="537" t="s">
        <v>1121</v>
      </c>
      <c r="K293" s="537"/>
      <c r="L293" s="537" t="s">
        <v>454</v>
      </c>
      <c r="M293" s="537" t="s">
        <v>1057</v>
      </c>
      <c r="N293" s="537"/>
      <c r="O293" s="537" t="s">
        <v>435</v>
      </c>
    </row>
    <row r="294" spans="1:15" ht="144.75" customHeight="1" x14ac:dyDescent="0.25">
      <c r="A294" s="537">
        <v>300</v>
      </c>
      <c r="B294" s="537" t="s">
        <v>1122</v>
      </c>
      <c r="C294" s="537" t="s">
        <v>1123</v>
      </c>
      <c r="D294" s="537" t="s">
        <v>423</v>
      </c>
      <c r="E294" s="537" t="s">
        <v>453</v>
      </c>
      <c r="F294" s="537" t="s">
        <v>47</v>
      </c>
      <c r="G294" s="538" t="s">
        <v>401</v>
      </c>
      <c r="H294" s="537">
        <v>8</v>
      </c>
      <c r="I294" s="537">
        <v>8</v>
      </c>
      <c r="J294" s="537"/>
      <c r="K294" s="537"/>
      <c r="L294" s="537" t="s">
        <v>454</v>
      </c>
      <c r="M294" s="537" t="s">
        <v>758</v>
      </c>
      <c r="N294" s="537" t="s">
        <v>1124</v>
      </c>
      <c r="O294" s="537" t="s">
        <v>435</v>
      </c>
    </row>
    <row r="295" spans="1:15" ht="144.75" customHeight="1" x14ac:dyDescent="0.25">
      <c r="A295" s="537">
        <v>301</v>
      </c>
      <c r="B295" s="537" t="s">
        <v>1125</v>
      </c>
      <c r="C295" s="537" t="s">
        <v>1126</v>
      </c>
      <c r="D295" s="537" t="s">
        <v>423</v>
      </c>
      <c r="E295" s="537" t="s">
        <v>637</v>
      </c>
      <c r="F295" s="537" t="s">
        <v>413</v>
      </c>
      <c r="G295" s="538"/>
      <c r="H295" s="538"/>
      <c r="I295" s="538">
        <v>255</v>
      </c>
      <c r="J295" s="537"/>
      <c r="K295" s="537"/>
      <c r="L295" s="537" t="s">
        <v>454</v>
      </c>
      <c r="M295" s="537" t="s">
        <v>1127</v>
      </c>
      <c r="N295" s="537"/>
      <c r="O295" s="537" t="s">
        <v>435</v>
      </c>
    </row>
    <row r="296" spans="1:15" ht="144.75" customHeight="1" x14ac:dyDescent="0.25">
      <c r="A296" s="537">
        <v>302</v>
      </c>
      <c r="B296" s="537" t="s">
        <v>1128</v>
      </c>
      <c r="C296" s="537" t="s">
        <v>1129</v>
      </c>
      <c r="D296" s="537" t="s">
        <v>423</v>
      </c>
      <c r="E296" s="537" t="s">
        <v>637</v>
      </c>
      <c r="F296" s="537" t="s">
        <v>413</v>
      </c>
      <c r="G296" s="538"/>
      <c r="H296" s="538"/>
      <c r="I296" s="538"/>
      <c r="J296" s="537"/>
      <c r="K296" s="537"/>
      <c r="L296" s="537" t="s">
        <v>454</v>
      </c>
      <c r="M296" s="537" t="s">
        <v>1127</v>
      </c>
      <c r="N296" s="537"/>
      <c r="O296" s="537" t="s">
        <v>435</v>
      </c>
    </row>
    <row r="297" spans="1:15" ht="144.75" customHeight="1" x14ac:dyDescent="0.25">
      <c r="A297" s="537">
        <v>303</v>
      </c>
      <c r="B297" s="537" t="s">
        <v>1130</v>
      </c>
      <c r="C297" s="537" t="s">
        <v>1131</v>
      </c>
      <c r="D297" s="537" t="s">
        <v>423</v>
      </c>
      <c r="E297" s="537" t="s">
        <v>637</v>
      </c>
      <c r="F297" s="537" t="s">
        <v>413</v>
      </c>
      <c r="G297" s="538"/>
      <c r="H297" s="538"/>
      <c r="I297" s="538">
        <v>500</v>
      </c>
      <c r="J297" s="537"/>
      <c r="K297" s="537"/>
      <c r="L297" s="537" t="s">
        <v>454</v>
      </c>
      <c r="M297" s="537" t="s">
        <v>1127</v>
      </c>
      <c r="N297" s="537"/>
      <c r="O297" s="537" t="s">
        <v>435</v>
      </c>
    </row>
    <row r="298" spans="1:15" ht="144.75" customHeight="1" x14ac:dyDescent="0.25">
      <c r="A298" s="537">
        <v>304</v>
      </c>
      <c r="B298" s="537" t="s">
        <v>1132</v>
      </c>
      <c r="C298" s="537" t="s">
        <v>1133</v>
      </c>
      <c r="D298" s="537" t="s">
        <v>423</v>
      </c>
      <c r="E298" s="537" t="s">
        <v>637</v>
      </c>
      <c r="F298" s="537" t="s">
        <v>47</v>
      </c>
      <c r="G298" s="538" t="s">
        <v>401</v>
      </c>
      <c r="H298" s="538"/>
      <c r="I298" s="538">
        <v>8</v>
      </c>
      <c r="J298" s="537"/>
      <c r="K298" s="537"/>
      <c r="L298" s="537" t="s">
        <v>454</v>
      </c>
      <c r="M298" s="537" t="s">
        <v>1127</v>
      </c>
      <c r="N298" s="537"/>
      <c r="O298" s="537" t="s">
        <v>435</v>
      </c>
    </row>
    <row r="299" spans="1:15" ht="144.75" customHeight="1" x14ac:dyDescent="0.25">
      <c r="A299" s="537">
        <v>305</v>
      </c>
      <c r="B299" s="537" t="s">
        <v>1134</v>
      </c>
      <c r="C299" s="537" t="s">
        <v>1135</v>
      </c>
      <c r="D299" s="537" t="s">
        <v>423</v>
      </c>
      <c r="E299" s="537" t="s">
        <v>637</v>
      </c>
      <c r="F299" s="537" t="s">
        <v>47</v>
      </c>
      <c r="G299" s="538" t="s">
        <v>401</v>
      </c>
      <c r="H299" s="538"/>
      <c r="I299" s="538">
        <v>8</v>
      </c>
      <c r="J299" s="537"/>
      <c r="K299" s="537"/>
      <c r="L299" s="537" t="s">
        <v>454</v>
      </c>
      <c r="M299" s="537" t="s">
        <v>1127</v>
      </c>
      <c r="N299" s="537"/>
      <c r="O299" s="537" t="s">
        <v>435</v>
      </c>
    </row>
    <row r="300" spans="1:15" ht="144.75" customHeight="1" x14ac:dyDescent="0.25">
      <c r="A300" s="537">
        <v>306</v>
      </c>
      <c r="B300" s="537" t="s">
        <v>1136</v>
      </c>
      <c r="C300" s="537" t="s">
        <v>1137</v>
      </c>
      <c r="D300" s="537" t="s">
        <v>423</v>
      </c>
      <c r="E300" s="537" t="s">
        <v>637</v>
      </c>
      <c r="F300" s="537" t="s">
        <v>413</v>
      </c>
      <c r="G300" s="538" t="s">
        <v>290</v>
      </c>
      <c r="H300" s="538"/>
      <c r="I300" s="538">
        <v>1</v>
      </c>
      <c r="J300" s="537" t="s">
        <v>4354</v>
      </c>
      <c r="K300" s="537"/>
      <c r="L300" s="537" t="s">
        <v>454</v>
      </c>
      <c r="M300" s="537" t="s">
        <v>1127</v>
      </c>
      <c r="N300" s="537"/>
      <c r="O300" s="537" t="s">
        <v>435</v>
      </c>
    </row>
    <row r="301" spans="1:15" ht="144.75" customHeight="1" x14ac:dyDescent="0.25">
      <c r="A301" s="537">
        <v>307</v>
      </c>
      <c r="B301" s="537" t="s">
        <v>1138</v>
      </c>
      <c r="C301" s="537" t="s">
        <v>1139</v>
      </c>
      <c r="D301" s="537" t="s">
        <v>757</v>
      </c>
      <c r="E301" s="537" t="s">
        <v>453</v>
      </c>
      <c r="F301" s="537" t="s">
        <v>413</v>
      </c>
      <c r="G301" s="538"/>
      <c r="H301" s="538"/>
      <c r="I301" s="538">
        <v>5000</v>
      </c>
      <c r="J301" s="537"/>
      <c r="K301" s="537"/>
      <c r="L301" s="537" t="s">
        <v>454</v>
      </c>
      <c r="M301" s="537" t="s">
        <v>1127</v>
      </c>
      <c r="N301" s="537"/>
      <c r="O301" s="537" t="s">
        <v>435</v>
      </c>
    </row>
    <row r="302" spans="1:15" ht="144.75" customHeight="1" x14ac:dyDescent="0.25">
      <c r="A302" s="537">
        <v>308</v>
      </c>
      <c r="B302" s="537" t="s">
        <v>1140</v>
      </c>
      <c r="C302" s="537" t="s">
        <v>1141</v>
      </c>
      <c r="D302" s="537" t="s">
        <v>423</v>
      </c>
      <c r="E302" s="537" t="s">
        <v>453</v>
      </c>
      <c r="F302" s="537" t="s">
        <v>408</v>
      </c>
      <c r="G302" s="538"/>
      <c r="H302" s="538"/>
      <c r="I302" s="538">
        <v>3</v>
      </c>
      <c r="J302" s="537"/>
      <c r="K302" s="537"/>
      <c r="L302" s="537" t="s">
        <v>454</v>
      </c>
      <c r="M302" s="537" t="s">
        <v>1127</v>
      </c>
      <c r="N302" s="537"/>
      <c r="O302" s="537" t="s">
        <v>435</v>
      </c>
    </row>
    <row r="303" spans="1:15" ht="144.75" customHeight="1" x14ac:dyDescent="0.25">
      <c r="A303" s="537">
        <v>309</v>
      </c>
      <c r="B303" s="537" t="s">
        <v>1142</v>
      </c>
      <c r="C303" s="537" t="s">
        <v>1143</v>
      </c>
      <c r="D303" s="537" t="s">
        <v>757</v>
      </c>
      <c r="E303" s="537" t="s">
        <v>453</v>
      </c>
      <c r="F303" s="537" t="s">
        <v>413</v>
      </c>
      <c r="G303" s="538"/>
      <c r="H303" s="538"/>
      <c r="I303" s="538">
        <v>255</v>
      </c>
      <c r="J303" s="537"/>
      <c r="K303" s="537"/>
      <c r="L303" s="537" t="s">
        <v>454</v>
      </c>
      <c r="M303" s="537" t="s">
        <v>1127</v>
      </c>
      <c r="N303" s="537"/>
      <c r="O303" s="537" t="s">
        <v>435</v>
      </c>
    </row>
    <row r="304" spans="1:15" ht="144.75" customHeight="1" x14ac:dyDescent="0.25">
      <c r="A304" s="537">
        <v>310</v>
      </c>
      <c r="B304" s="537" t="s">
        <v>1144</v>
      </c>
      <c r="C304" s="537" t="s">
        <v>1145</v>
      </c>
      <c r="D304" s="537" t="s">
        <v>423</v>
      </c>
      <c r="E304" s="537" t="s">
        <v>453</v>
      </c>
      <c r="F304" s="537" t="s">
        <v>408</v>
      </c>
      <c r="G304" s="538" t="s">
        <v>558</v>
      </c>
      <c r="H304" s="538"/>
      <c r="I304" s="538">
        <v>2</v>
      </c>
      <c r="J304" s="537"/>
      <c r="K304" s="537"/>
      <c r="L304" s="537" t="s">
        <v>454</v>
      </c>
      <c r="M304" s="537" t="s">
        <v>1127</v>
      </c>
      <c r="N304" s="537"/>
      <c r="O304" s="537" t="s">
        <v>435</v>
      </c>
    </row>
    <row r="305" spans="1:15" ht="144.75" customHeight="1" x14ac:dyDescent="0.25">
      <c r="A305" s="537">
        <v>311</v>
      </c>
      <c r="B305" s="537" t="s">
        <v>1146</v>
      </c>
      <c r="C305" s="537" t="s">
        <v>1147</v>
      </c>
      <c r="D305" s="537" t="s">
        <v>423</v>
      </c>
      <c r="E305" s="537" t="s">
        <v>637</v>
      </c>
      <c r="F305" s="537" t="s">
        <v>413</v>
      </c>
      <c r="G305" s="538"/>
      <c r="H305" s="538"/>
      <c r="I305" s="538">
        <v>500</v>
      </c>
      <c r="J305" s="537"/>
      <c r="K305" s="537"/>
      <c r="L305" s="537" t="s">
        <v>454</v>
      </c>
      <c r="M305" s="537" t="s">
        <v>1127</v>
      </c>
      <c r="N305" s="537"/>
      <c r="O305" s="537" t="s">
        <v>435</v>
      </c>
    </row>
    <row r="306" spans="1:15" ht="144.75" customHeight="1" x14ac:dyDescent="0.25">
      <c r="A306" s="537">
        <v>312</v>
      </c>
      <c r="B306" s="537" t="s">
        <v>1148</v>
      </c>
      <c r="C306" s="537" t="s">
        <v>4355</v>
      </c>
      <c r="D306" s="537" t="s">
        <v>1028</v>
      </c>
      <c r="E306" s="537" t="s">
        <v>453</v>
      </c>
      <c r="F306" s="537" t="s">
        <v>413</v>
      </c>
      <c r="G306" s="538"/>
      <c r="H306" s="538"/>
      <c r="I306" s="538">
        <v>5000</v>
      </c>
      <c r="J306" s="537"/>
      <c r="K306" s="537"/>
      <c r="L306" s="537" t="s">
        <v>454</v>
      </c>
      <c r="M306" s="537" t="s">
        <v>1029</v>
      </c>
      <c r="N306" s="537"/>
      <c r="O306" s="537" t="s">
        <v>435</v>
      </c>
    </row>
    <row r="307" spans="1:15" ht="144.75" customHeight="1" x14ac:dyDescent="0.25">
      <c r="A307" s="537">
        <v>313</v>
      </c>
      <c r="B307" s="537" t="s">
        <v>1149</v>
      </c>
      <c r="C307" s="537" t="s">
        <v>4356</v>
      </c>
      <c r="D307" s="537" t="s">
        <v>423</v>
      </c>
      <c r="E307" s="537" t="s">
        <v>453</v>
      </c>
      <c r="F307" s="537" t="s">
        <v>408</v>
      </c>
      <c r="G307" s="538" t="s">
        <v>409</v>
      </c>
      <c r="H307" s="537" t="s">
        <v>824</v>
      </c>
      <c r="I307" s="537" t="s">
        <v>824</v>
      </c>
      <c r="J307" s="537"/>
      <c r="K307" s="537"/>
      <c r="L307" s="537" t="s">
        <v>454</v>
      </c>
      <c r="M307" s="537" t="s">
        <v>758</v>
      </c>
      <c r="N307" s="537"/>
      <c r="O307" s="537" t="s">
        <v>435</v>
      </c>
    </row>
    <row r="308" spans="1:15" ht="144.75" customHeight="1" x14ac:dyDescent="0.25">
      <c r="A308" s="537">
        <v>314</v>
      </c>
      <c r="B308" s="537" t="s">
        <v>1150</v>
      </c>
      <c r="C308" s="537" t="s">
        <v>4357</v>
      </c>
      <c r="D308" s="537" t="s">
        <v>423</v>
      </c>
      <c r="E308" s="537" t="s">
        <v>453</v>
      </c>
      <c r="F308" s="537" t="s">
        <v>413</v>
      </c>
      <c r="G308" s="538"/>
      <c r="H308" s="538"/>
      <c r="I308" s="538">
        <v>5000</v>
      </c>
      <c r="J308" s="537"/>
      <c r="K308" s="537"/>
      <c r="L308" s="537" t="s">
        <v>454</v>
      </c>
      <c r="M308" s="537" t="s">
        <v>1029</v>
      </c>
      <c r="N308" s="537"/>
      <c r="O308" s="537" t="s">
        <v>435</v>
      </c>
    </row>
    <row r="309" spans="1:15" ht="144.75" customHeight="1" x14ac:dyDescent="0.25">
      <c r="A309" s="537">
        <v>315</v>
      </c>
      <c r="B309" s="537" t="s">
        <v>1151</v>
      </c>
      <c r="C309" s="537" t="s">
        <v>4358</v>
      </c>
      <c r="D309" s="537" t="s">
        <v>423</v>
      </c>
      <c r="E309" s="537" t="s">
        <v>453</v>
      </c>
      <c r="F309" s="537" t="s">
        <v>413</v>
      </c>
      <c r="G309" s="538"/>
      <c r="H309" s="538"/>
      <c r="I309" s="538">
        <v>20</v>
      </c>
      <c r="J309" s="537"/>
      <c r="K309" s="537"/>
      <c r="L309" s="537" t="s">
        <v>454</v>
      </c>
      <c r="M309" s="537" t="s">
        <v>758</v>
      </c>
      <c r="N309" s="537"/>
      <c r="O309" s="537" t="s">
        <v>435</v>
      </c>
    </row>
    <row r="310" spans="1:15" ht="144.75" customHeight="1" x14ac:dyDescent="0.25">
      <c r="A310" s="537">
        <v>316</v>
      </c>
      <c r="B310" s="537" t="s">
        <v>1152</v>
      </c>
      <c r="C310" s="537" t="s">
        <v>4359</v>
      </c>
      <c r="D310" s="537" t="s">
        <v>423</v>
      </c>
      <c r="E310" s="537" t="s">
        <v>453</v>
      </c>
      <c r="F310" s="537" t="s">
        <v>413</v>
      </c>
      <c r="G310" s="538"/>
      <c r="H310" s="538"/>
      <c r="I310" s="538">
        <v>255</v>
      </c>
      <c r="J310" s="537"/>
      <c r="K310" s="537"/>
      <c r="L310" s="537" t="s">
        <v>454</v>
      </c>
      <c r="M310" s="537" t="s">
        <v>758</v>
      </c>
      <c r="N310" s="537"/>
      <c r="O310" s="537" t="s">
        <v>435</v>
      </c>
    </row>
    <row r="311" spans="1:15" ht="144.75" customHeight="1" x14ac:dyDescent="0.25">
      <c r="A311" s="537">
        <v>317</v>
      </c>
      <c r="B311" s="537" t="s">
        <v>1153</v>
      </c>
      <c r="C311" s="537" t="s">
        <v>4360</v>
      </c>
      <c r="D311" s="537" t="s">
        <v>423</v>
      </c>
      <c r="E311" s="537" t="s">
        <v>453</v>
      </c>
      <c r="F311" s="537" t="s">
        <v>47</v>
      </c>
      <c r="G311" s="538" t="s">
        <v>401</v>
      </c>
      <c r="H311" s="537" t="s">
        <v>402</v>
      </c>
      <c r="I311" s="537" t="s">
        <v>402</v>
      </c>
      <c r="J311" s="537"/>
      <c r="K311" s="537"/>
      <c r="L311" s="537" t="s">
        <v>454</v>
      </c>
      <c r="M311" s="537" t="s">
        <v>1057</v>
      </c>
      <c r="N311" s="537"/>
      <c r="O311" s="537" t="s">
        <v>435</v>
      </c>
    </row>
    <row r="312" spans="1:15" ht="144.75" customHeight="1" x14ac:dyDescent="0.25">
      <c r="A312" s="537">
        <v>318</v>
      </c>
      <c r="B312" s="537" t="s">
        <v>1154</v>
      </c>
      <c r="C312" s="537" t="s">
        <v>4361</v>
      </c>
      <c r="D312" s="537" t="s">
        <v>423</v>
      </c>
      <c r="E312" s="537" t="s">
        <v>637</v>
      </c>
      <c r="F312" s="537" t="s">
        <v>385</v>
      </c>
      <c r="G312" s="538" t="s">
        <v>1090</v>
      </c>
      <c r="H312" s="538"/>
      <c r="I312" s="538">
        <v>4</v>
      </c>
      <c r="J312" s="537"/>
      <c r="K312" s="537"/>
      <c r="L312" s="537" t="s">
        <v>454</v>
      </c>
      <c r="M312" s="537" t="s">
        <v>1057</v>
      </c>
      <c r="N312" s="537"/>
      <c r="O312" s="537" t="s">
        <v>435</v>
      </c>
    </row>
    <row r="313" spans="1:15" ht="144.75" customHeight="1" x14ac:dyDescent="0.25">
      <c r="A313" s="537">
        <v>319</v>
      </c>
      <c r="B313" s="537" t="s">
        <v>4096</v>
      </c>
      <c r="C313" s="537" t="s">
        <v>4362</v>
      </c>
      <c r="D313" s="537" t="s">
        <v>423</v>
      </c>
      <c r="E313" s="537" t="s">
        <v>637</v>
      </c>
      <c r="F313" s="537" t="s">
        <v>413</v>
      </c>
      <c r="G313" s="538" t="s">
        <v>900</v>
      </c>
      <c r="H313" s="538"/>
      <c r="I313" s="538">
        <v>2</v>
      </c>
      <c r="J313" s="537" t="s">
        <v>1121</v>
      </c>
      <c r="K313" s="537"/>
      <c r="L313" s="537" t="s">
        <v>454</v>
      </c>
      <c r="M313" s="537" t="s">
        <v>1057</v>
      </c>
      <c r="N313" s="537"/>
      <c r="O313" s="537" t="s">
        <v>435</v>
      </c>
    </row>
    <row r="314" spans="1:15" ht="144.75" customHeight="1" x14ac:dyDescent="0.25">
      <c r="A314" s="537">
        <v>320</v>
      </c>
      <c r="B314" s="537" t="s">
        <v>1155</v>
      </c>
      <c r="C314" s="537" t="s">
        <v>4363</v>
      </c>
      <c r="D314" s="537" t="s">
        <v>423</v>
      </c>
      <c r="E314" s="537" t="s">
        <v>637</v>
      </c>
      <c r="F314" s="537" t="s">
        <v>413</v>
      </c>
      <c r="G314" s="538"/>
      <c r="H314" s="538"/>
      <c r="I314" s="538">
        <v>50</v>
      </c>
      <c r="J314" s="537"/>
      <c r="K314" s="537"/>
      <c r="L314" s="537" t="s">
        <v>454</v>
      </c>
      <c r="M314" s="537" t="s">
        <v>1057</v>
      </c>
      <c r="N314" s="537"/>
      <c r="O314" s="537" t="s">
        <v>435</v>
      </c>
    </row>
    <row r="315" spans="1:15" ht="144.75" customHeight="1" x14ac:dyDescent="0.25">
      <c r="A315" s="537">
        <v>321</v>
      </c>
      <c r="B315" s="537" t="s">
        <v>1156</v>
      </c>
      <c r="C315" s="537" t="s">
        <v>4364</v>
      </c>
      <c r="D315" s="537" t="s">
        <v>423</v>
      </c>
      <c r="E315" s="537" t="s">
        <v>637</v>
      </c>
      <c r="F315" s="537" t="s">
        <v>413</v>
      </c>
      <c r="G315" s="538" t="s">
        <v>290</v>
      </c>
      <c r="H315" s="538"/>
      <c r="I315" s="538">
        <v>1</v>
      </c>
      <c r="J315" s="537" t="s">
        <v>1157</v>
      </c>
      <c r="K315" s="537"/>
      <c r="L315" s="537" t="s">
        <v>454</v>
      </c>
      <c r="M315" s="537" t="s">
        <v>1057</v>
      </c>
      <c r="N315" s="537"/>
      <c r="O315" s="537" t="s">
        <v>435</v>
      </c>
    </row>
    <row r="316" spans="1:15" ht="144.75" customHeight="1" x14ac:dyDescent="0.25">
      <c r="A316" s="537">
        <v>322</v>
      </c>
      <c r="B316" s="537" t="s">
        <v>1158</v>
      </c>
      <c r="C316" s="537" t="s">
        <v>4365</v>
      </c>
      <c r="D316" s="537" t="s">
        <v>423</v>
      </c>
      <c r="E316" s="537" t="s">
        <v>637</v>
      </c>
      <c r="F316" s="537" t="s">
        <v>413</v>
      </c>
      <c r="G316" s="538"/>
      <c r="H316" s="538"/>
      <c r="I316" s="538">
        <v>255</v>
      </c>
      <c r="J316" s="537"/>
      <c r="K316" s="537"/>
      <c r="L316" s="537" t="s">
        <v>454</v>
      </c>
      <c r="M316" s="537" t="s">
        <v>1057</v>
      </c>
      <c r="N316" s="537"/>
      <c r="O316" s="537" t="s">
        <v>435</v>
      </c>
    </row>
    <row r="317" spans="1:15" ht="144.75" customHeight="1" x14ac:dyDescent="0.25">
      <c r="A317" s="537">
        <v>323</v>
      </c>
      <c r="B317" s="537" t="s">
        <v>1159</v>
      </c>
      <c r="C317" s="537" t="s">
        <v>4366</v>
      </c>
      <c r="D317" s="537" t="s">
        <v>423</v>
      </c>
      <c r="E317" s="537" t="s">
        <v>637</v>
      </c>
      <c r="F317" s="537" t="s">
        <v>413</v>
      </c>
      <c r="G317" s="538"/>
      <c r="H317" s="538"/>
      <c r="I317" s="538">
        <v>4000</v>
      </c>
      <c r="J317" s="537"/>
      <c r="K317" s="537"/>
      <c r="L317" s="537" t="s">
        <v>454</v>
      </c>
      <c r="M317" s="537" t="s">
        <v>1057</v>
      </c>
      <c r="N317" s="537"/>
      <c r="O317" s="537" t="s">
        <v>435</v>
      </c>
    </row>
    <row r="318" spans="1:15" ht="144.75" customHeight="1" x14ac:dyDescent="0.25">
      <c r="A318" s="537">
        <v>324</v>
      </c>
      <c r="B318" s="537" t="s">
        <v>1160</v>
      </c>
      <c r="C318" s="537" t="s">
        <v>4367</v>
      </c>
      <c r="D318" s="537" t="s">
        <v>423</v>
      </c>
      <c r="E318" s="537" t="s">
        <v>637</v>
      </c>
      <c r="F318" s="537" t="s">
        <v>413</v>
      </c>
      <c r="G318" s="538"/>
      <c r="H318" s="538"/>
      <c r="I318" s="538">
        <v>1</v>
      </c>
      <c r="J318" s="537" t="s">
        <v>4354</v>
      </c>
      <c r="K318" s="537"/>
      <c r="L318" s="537" t="s">
        <v>454</v>
      </c>
      <c r="M318" s="537" t="s">
        <v>1057</v>
      </c>
      <c r="N318" s="537"/>
      <c r="O318" s="537" t="s">
        <v>435</v>
      </c>
    </row>
    <row r="319" spans="1:15" ht="144.75" customHeight="1" x14ac:dyDescent="0.25">
      <c r="A319" s="537">
        <v>325</v>
      </c>
      <c r="B319" s="537" t="s">
        <v>1161</v>
      </c>
      <c r="C319" s="537" t="s">
        <v>4368</v>
      </c>
      <c r="D319" s="537" t="s">
        <v>423</v>
      </c>
      <c r="E319" s="537" t="s">
        <v>637</v>
      </c>
      <c r="F319" s="537" t="s">
        <v>413</v>
      </c>
      <c r="G319" s="538"/>
      <c r="H319" s="538"/>
      <c r="I319" s="538">
        <v>255</v>
      </c>
      <c r="J319" s="537"/>
      <c r="K319" s="537"/>
      <c r="L319" s="537" t="s">
        <v>454</v>
      </c>
      <c r="M319" s="537" t="s">
        <v>1057</v>
      </c>
      <c r="N319" s="537"/>
      <c r="O319" s="537" t="s">
        <v>435</v>
      </c>
    </row>
    <row r="320" spans="1:15" ht="144.75" customHeight="1" x14ac:dyDescent="0.25">
      <c r="A320" s="537">
        <v>326</v>
      </c>
      <c r="B320" s="537" t="s">
        <v>1162</v>
      </c>
      <c r="C320" s="537" t="s">
        <v>4369</v>
      </c>
      <c r="D320" s="537" t="s">
        <v>423</v>
      </c>
      <c r="E320" s="537" t="s">
        <v>890</v>
      </c>
      <c r="F320" s="537" t="s">
        <v>413</v>
      </c>
      <c r="G320" s="538"/>
      <c r="H320" s="538"/>
      <c r="I320" s="538">
        <v>5000</v>
      </c>
      <c r="J320" s="537"/>
      <c r="K320" s="537"/>
      <c r="L320" s="537" t="s">
        <v>454</v>
      </c>
      <c r="M320" s="537" t="s">
        <v>455</v>
      </c>
      <c r="N320" s="537"/>
      <c r="O320" s="537" t="s">
        <v>435</v>
      </c>
    </row>
    <row r="321" spans="1:15" ht="144.75" customHeight="1" x14ac:dyDescent="0.25">
      <c r="A321" s="537">
        <v>327</v>
      </c>
      <c r="B321" s="537" t="s">
        <v>1163</v>
      </c>
      <c r="C321" s="537" t="s">
        <v>4370</v>
      </c>
      <c r="D321" s="537" t="s">
        <v>423</v>
      </c>
      <c r="E321" s="537" t="s">
        <v>453</v>
      </c>
      <c r="F321" s="537" t="s">
        <v>413</v>
      </c>
      <c r="G321" s="537" t="s">
        <v>290</v>
      </c>
      <c r="H321" s="538"/>
      <c r="I321" s="538">
        <v>1</v>
      </c>
      <c r="J321" s="537" t="s">
        <v>1164</v>
      </c>
      <c r="K321" s="537"/>
      <c r="L321" s="537" t="s">
        <v>454</v>
      </c>
      <c r="M321" s="537" t="s">
        <v>758</v>
      </c>
      <c r="N321" s="537" t="s">
        <v>650</v>
      </c>
      <c r="O321" s="537" t="s">
        <v>435</v>
      </c>
    </row>
    <row r="322" spans="1:15" ht="144.75" customHeight="1" x14ac:dyDescent="0.25">
      <c r="A322" s="537">
        <v>328</v>
      </c>
      <c r="B322" s="537" t="s">
        <v>1165</v>
      </c>
      <c r="C322" s="537" t="s">
        <v>4371</v>
      </c>
      <c r="D322" s="537" t="s">
        <v>423</v>
      </c>
      <c r="E322" s="537" t="s">
        <v>453</v>
      </c>
      <c r="F322" s="537" t="s">
        <v>413</v>
      </c>
      <c r="G322" s="537" t="s">
        <v>290</v>
      </c>
      <c r="H322" s="538"/>
      <c r="I322" s="538">
        <v>1</v>
      </c>
      <c r="J322" s="537" t="s">
        <v>1166</v>
      </c>
      <c r="K322" s="537"/>
      <c r="L322" s="537" t="s">
        <v>454</v>
      </c>
      <c r="M322" s="537" t="s">
        <v>758</v>
      </c>
      <c r="N322" s="537" t="s">
        <v>650</v>
      </c>
      <c r="O322" s="537" t="s">
        <v>435</v>
      </c>
    </row>
    <row r="323" spans="1:15" ht="144.75" customHeight="1" x14ac:dyDescent="0.25">
      <c r="A323" s="537">
        <v>329</v>
      </c>
      <c r="B323" s="537" t="s">
        <v>1167</v>
      </c>
      <c r="C323" s="537" t="s">
        <v>4372</v>
      </c>
      <c r="D323" s="537" t="s">
        <v>443</v>
      </c>
      <c r="E323" s="537" t="s">
        <v>453</v>
      </c>
      <c r="F323" s="537" t="s">
        <v>413</v>
      </c>
      <c r="G323" s="538"/>
      <c r="H323" s="538"/>
      <c r="I323" s="538" t="s">
        <v>516</v>
      </c>
      <c r="J323" s="537"/>
      <c r="K323" s="537"/>
      <c r="L323" s="537" t="s">
        <v>454</v>
      </c>
      <c r="M323" s="537" t="s">
        <v>758</v>
      </c>
      <c r="N323" s="537" t="s">
        <v>651</v>
      </c>
      <c r="O323" s="537" t="s">
        <v>435</v>
      </c>
    </row>
    <row r="324" spans="1:15" ht="144.75" customHeight="1" x14ac:dyDescent="0.25">
      <c r="A324" s="537">
        <v>330</v>
      </c>
      <c r="B324" s="537" t="s">
        <v>4373</v>
      </c>
      <c r="C324" s="537" t="s">
        <v>4374</v>
      </c>
      <c r="D324" s="537" t="s">
        <v>423</v>
      </c>
      <c r="E324" s="537" t="s">
        <v>453</v>
      </c>
      <c r="F324" s="537" t="s">
        <v>408</v>
      </c>
      <c r="G324" s="538"/>
      <c r="H324" s="537">
        <v>1</v>
      </c>
      <c r="I324" s="537">
        <v>2</v>
      </c>
      <c r="J324" s="537"/>
      <c r="K324" s="537"/>
      <c r="L324" s="537" t="s">
        <v>454</v>
      </c>
      <c r="M324" s="537" t="s">
        <v>758</v>
      </c>
      <c r="N324" s="537" t="s">
        <v>1168</v>
      </c>
      <c r="O324" s="537" t="s">
        <v>1032</v>
      </c>
    </row>
    <row r="325" spans="1:15" ht="144.75" customHeight="1" x14ac:dyDescent="0.25">
      <c r="A325" s="537">
        <v>331</v>
      </c>
      <c r="B325" s="537" t="s">
        <v>1169</v>
      </c>
      <c r="C325" s="537" t="s">
        <v>1170</v>
      </c>
      <c r="D325" s="537" t="s">
        <v>423</v>
      </c>
      <c r="E325" s="537" t="s">
        <v>890</v>
      </c>
      <c r="F325" s="537" t="s">
        <v>413</v>
      </c>
      <c r="G325" s="538"/>
      <c r="H325" s="538"/>
      <c r="I325" s="538">
        <v>2000</v>
      </c>
      <c r="J325" s="537"/>
      <c r="K325" s="537"/>
      <c r="L325" s="537" t="s">
        <v>454</v>
      </c>
      <c r="M325" s="537" t="s">
        <v>455</v>
      </c>
      <c r="N325" s="537"/>
      <c r="O325" s="537" t="s">
        <v>435</v>
      </c>
    </row>
    <row r="326" spans="1:15" ht="144.75" customHeight="1" x14ac:dyDescent="0.25">
      <c r="A326" s="537">
        <v>332</v>
      </c>
      <c r="B326" s="537" t="s">
        <v>1171</v>
      </c>
      <c r="C326" s="537" t="s">
        <v>4375</v>
      </c>
      <c r="D326" s="537" t="s">
        <v>423</v>
      </c>
      <c r="E326" s="537" t="s">
        <v>453</v>
      </c>
      <c r="F326" s="537" t="s">
        <v>47</v>
      </c>
      <c r="G326" s="538" t="s">
        <v>401</v>
      </c>
      <c r="H326" s="537" t="s">
        <v>402</v>
      </c>
      <c r="I326" s="537" t="s">
        <v>402</v>
      </c>
      <c r="J326" s="537"/>
      <c r="K326" s="537"/>
      <c r="L326" s="537" t="s">
        <v>454</v>
      </c>
      <c r="M326" s="537" t="s">
        <v>758</v>
      </c>
      <c r="N326" s="537"/>
      <c r="O326" s="537" t="s">
        <v>435</v>
      </c>
    </row>
    <row r="327" spans="1:15" ht="144.75" customHeight="1" x14ac:dyDescent="0.25">
      <c r="A327" s="537">
        <v>333</v>
      </c>
      <c r="B327" s="537" t="s">
        <v>1172</v>
      </c>
      <c r="C327" s="537" t="s">
        <v>1173</v>
      </c>
      <c r="D327" s="537" t="s">
        <v>423</v>
      </c>
      <c r="E327" s="537" t="s">
        <v>453</v>
      </c>
      <c r="F327" s="537" t="s">
        <v>413</v>
      </c>
      <c r="G327" s="538"/>
      <c r="H327" s="538"/>
      <c r="I327" s="538">
        <v>5000</v>
      </c>
      <c r="J327" s="537"/>
      <c r="K327" s="537"/>
      <c r="L327" s="537" t="s">
        <v>454</v>
      </c>
      <c r="M327" s="537" t="s">
        <v>1127</v>
      </c>
      <c r="N327" s="537"/>
      <c r="O327" s="537" t="s">
        <v>435</v>
      </c>
    </row>
    <row r="328" spans="1:15" ht="144.75" customHeight="1" x14ac:dyDescent="0.25">
      <c r="A328" s="537">
        <v>334</v>
      </c>
      <c r="B328" s="537" t="s">
        <v>1174</v>
      </c>
      <c r="C328" s="537" t="s">
        <v>1175</v>
      </c>
      <c r="D328" s="537" t="s">
        <v>423</v>
      </c>
      <c r="E328" s="537" t="s">
        <v>453</v>
      </c>
      <c r="F328" s="537" t="s">
        <v>413</v>
      </c>
      <c r="G328" s="538"/>
      <c r="H328" s="538"/>
      <c r="I328" s="538">
        <v>100</v>
      </c>
      <c r="J328" s="537"/>
      <c r="K328" s="537"/>
      <c r="L328" s="537" t="s">
        <v>454</v>
      </c>
      <c r="M328" s="537" t="s">
        <v>1127</v>
      </c>
      <c r="N328" s="537"/>
      <c r="O328" s="537" t="s">
        <v>435</v>
      </c>
    </row>
    <row r="329" spans="1:15" ht="144.75" customHeight="1" x14ac:dyDescent="0.25">
      <c r="A329" s="537">
        <v>335</v>
      </c>
      <c r="B329" s="537" t="s">
        <v>1176</v>
      </c>
      <c r="C329" s="537" t="s">
        <v>1177</v>
      </c>
      <c r="D329" s="537" t="s">
        <v>423</v>
      </c>
      <c r="E329" s="537" t="s">
        <v>453</v>
      </c>
      <c r="F329" s="537" t="s">
        <v>413</v>
      </c>
      <c r="G329" s="538" t="s">
        <v>290</v>
      </c>
      <c r="H329" s="538"/>
      <c r="I329" s="538">
        <v>1</v>
      </c>
      <c r="J329" s="537" t="s">
        <v>1178</v>
      </c>
      <c r="K329" s="537"/>
      <c r="L329" s="537" t="s">
        <v>454</v>
      </c>
      <c r="M329" s="537" t="s">
        <v>1127</v>
      </c>
      <c r="N329" s="537"/>
      <c r="O329" s="537" t="s">
        <v>435</v>
      </c>
    </row>
    <row r="330" spans="1:15" ht="144.75" customHeight="1" x14ac:dyDescent="0.25">
      <c r="A330" s="537">
        <v>336</v>
      </c>
      <c r="B330" s="537" t="s">
        <v>1179</v>
      </c>
      <c r="C330" s="537" t="s">
        <v>1180</v>
      </c>
      <c r="D330" s="537" t="s">
        <v>757</v>
      </c>
      <c r="E330" s="537" t="s">
        <v>453</v>
      </c>
      <c r="F330" s="537" t="s">
        <v>413</v>
      </c>
      <c r="G330" s="538"/>
      <c r="H330" s="538"/>
      <c r="I330" s="538">
        <v>10000</v>
      </c>
      <c r="J330" s="537"/>
      <c r="K330" s="537"/>
      <c r="L330" s="537" t="s">
        <v>454</v>
      </c>
      <c r="M330" s="537" t="s">
        <v>1127</v>
      </c>
      <c r="N330" s="537"/>
      <c r="O330" s="537" t="s">
        <v>435</v>
      </c>
    </row>
    <row r="331" spans="1:15" ht="144.75" customHeight="1" x14ac:dyDescent="0.25">
      <c r="A331" s="537">
        <v>337</v>
      </c>
      <c r="B331" s="537" t="s">
        <v>1181</v>
      </c>
      <c r="C331" s="537" t="s">
        <v>4376</v>
      </c>
      <c r="D331" s="537" t="s">
        <v>423</v>
      </c>
      <c r="E331" s="537" t="s">
        <v>453</v>
      </c>
      <c r="F331" s="537" t="s">
        <v>47</v>
      </c>
      <c r="G331" s="538" t="s">
        <v>401</v>
      </c>
      <c r="H331" s="537">
        <v>8</v>
      </c>
      <c r="I331" s="537">
        <v>8</v>
      </c>
      <c r="J331" s="537"/>
      <c r="K331" s="537"/>
      <c r="L331" s="537" t="s">
        <v>454</v>
      </c>
      <c r="M331" s="537" t="s">
        <v>758</v>
      </c>
      <c r="N331" s="537" t="s">
        <v>1182</v>
      </c>
      <c r="O331" s="537" t="s">
        <v>435</v>
      </c>
    </row>
    <row r="332" spans="1:15" ht="144.75" customHeight="1" x14ac:dyDescent="0.25">
      <c r="A332" s="537">
        <v>338</v>
      </c>
      <c r="B332" s="537" t="s">
        <v>4377</v>
      </c>
      <c r="C332" s="537" t="s">
        <v>1183</v>
      </c>
      <c r="D332" s="537" t="s">
        <v>1184</v>
      </c>
      <c r="E332" s="537" t="s">
        <v>637</v>
      </c>
      <c r="F332" s="537" t="s">
        <v>413</v>
      </c>
      <c r="G332" s="538"/>
      <c r="H332" s="538"/>
      <c r="I332" s="538">
        <v>5000</v>
      </c>
      <c r="J332" s="537"/>
      <c r="K332" s="537"/>
      <c r="L332" s="537" t="s">
        <v>454</v>
      </c>
      <c r="M332" s="537" t="s">
        <v>1127</v>
      </c>
      <c r="N332" s="537"/>
      <c r="O332" s="537" t="s">
        <v>435</v>
      </c>
    </row>
    <row r="333" spans="1:15" ht="144.75" customHeight="1" x14ac:dyDescent="0.25">
      <c r="A333" s="537">
        <v>339</v>
      </c>
      <c r="B333" s="537" t="s">
        <v>1185</v>
      </c>
      <c r="C333" s="537" t="s">
        <v>4378</v>
      </c>
      <c r="D333" s="537" t="s">
        <v>423</v>
      </c>
      <c r="E333" s="537" t="s">
        <v>637</v>
      </c>
      <c r="F333" s="537" t="s">
        <v>413</v>
      </c>
      <c r="G333" s="538" t="s">
        <v>290</v>
      </c>
      <c r="H333" s="538">
        <v>1</v>
      </c>
      <c r="I333" s="538">
        <v>1</v>
      </c>
      <c r="J333" s="537" t="s">
        <v>4379</v>
      </c>
      <c r="K333" s="537" t="s">
        <v>1186</v>
      </c>
      <c r="L333" s="537" t="s">
        <v>454</v>
      </c>
      <c r="M333" s="537" t="s">
        <v>758</v>
      </c>
      <c r="N333" s="537"/>
      <c r="O333" s="537" t="s">
        <v>435</v>
      </c>
    </row>
    <row r="334" spans="1:15" ht="144.75" customHeight="1" x14ac:dyDescent="0.25">
      <c r="A334" s="537">
        <v>340</v>
      </c>
      <c r="B334" s="537" t="s">
        <v>4380</v>
      </c>
      <c r="C334" s="537" t="s">
        <v>1187</v>
      </c>
      <c r="D334" s="537" t="s">
        <v>1184</v>
      </c>
      <c r="E334" s="537" t="s">
        <v>637</v>
      </c>
      <c r="F334" s="537" t="s">
        <v>413</v>
      </c>
      <c r="G334" s="538"/>
      <c r="H334" s="538"/>
      <c r="I334" s="538">
        <v>5000</v>
      </c>
      <c r="J334" s="537"/>
      <c r="K334" s="537"/>
      <c r="L334" s="537" t="s">
        <v>454</v>
      </c>
      <c r="M334" s="537" t="s">
        <v>1127</v>
      </c>
      <c r="N334" s="537"/>
      <c r="O334" s="537" t="s">
        <v>435</v>
      </c>
    </row>
    <row r="335" spans="1:15" ht="144.75" customHeight="1" x14ac:dyDescent="0.25">
      <c r="A335" s="537">
        <v>341</v>
      </c>
      <c r="B335" s="537" t="s">
        <v>1188</v>
      </c>
      <c r="C335" s="537" t="s">
        <v>4381</v>
      </c>
      <c r="D335" s="537" t="s">
        <v>423</v>
      </c>
      <c r="E335" s="537" t="s">
        <v>453</v>
      </c>
      <c r="F335" s="537" t="s">
        <v>47</v>
      </c>
      <c r="G335" s="538" t="s">
        <v>401</v>
      </c>
      <c r="H335" s="537" t="s">
        <v>402</v>
      </c>
      <c r="I335" s="537" t="s">
        <v>402</v>
      </c>
      <c r="J335" s="537"/>
      <c r="K335" s="537"/>
      <c r="L335" s="537" t="s">
        <v>454</v>
      </c>
      <c r="M335" s="537" t="s">
        <v>758</v>
      </c>
      <c r="N335" s="537"/>
      <c r="O335" s="537" t="s">
        <v>435</v>
      </c>
    </row>
    <row r="336" spans="1:15" ht="144.75" customHeight="1" x14ac:dyDescent="0.25">
      <c r="A336" s="537">
        <v>342</v>
      </c>
      <c r="B336" s="537" t="s">
        <v>1189</v>
      </c>
      <c r="C336" s="537" t="s">
        <v>4382</v>
      </c>
      <c r="D336" s="537" t="s">
        <v>423</v>
      </c>
      <c r="E336" s="537" t="s">
        <v>453</v>
      </c>
      <c r="F336" s="537" t="s">
        <v>413</v>
      </c>
      <c r="G336" s="538"/>
      <c r="H336" s="538"/>
      <c r="I336" s="538">
        <v>255</v>
      </c>
      <c r="J336" s="537"/>
      <c r="K336" s="537"/>
      <c r="L336" s="537" t="s">
        <v>454</v>
      </c>
      <c r="M336" s="537" t="s">
        <v>758</v>
      </c>
      <c r="N336" s="537"/>
      <c r="O336" s="537" t="s">
        <v>435</v>
      </c>
    </row>
    <row r="337" spans="1:15" ht="144.75" customHeight="1" x14ac:dyDescent="0.25">
      <c r="A337" s="537">
        <v>343</v>
      </c>
      <c r="B337" s="537" t="s">
        <v>2095</v>
      </c>
      <c r="C337" s="537" t="s">
        <v>4383</v>
      </c>
      <c r="D337" s="537" t="s">
        <v>423</v>
      </c>
      <c r="E337" s="537" t="s">
        <v>637</v>
      </c>
      <c r="F337" s="537" t="s">
        <v>47</v>
      </c>
      <c r="G337" s="538" t="s">
        <v>1190</v>
      </c>
      <c r="H337" s="538">
        <v>8</v>
      </c>
      <c r="I337" s="538">
        <v>8</v>
      </c>
      <c r="J337" s="537"/>
      <c r="K337" s="537"/>
      <c r="L337" s="537" t="s">
        <v>454</v>
      </c>
      <c r="M337" s="537" t="s">
        <v>1191</v>
      </c>
      <c r="N337" s="537"/>
      <c r="O337" s="537" t="s">
        <v>1100</v>
      </c>
    </row>
    <row r="338" spans="1:15" ht="144.75" customHeight="1" x14ac:dyDescent="0.25">
      <c r="A338" s="537">
        <v>344</v>
      </c>
      <c r="B338" s="537" t="s">
        <v>1192</v>
      </c>
      <c r="C338" s="537" t="s">
        <v>1193</v>
      </c>
      <c r="D338" s="537" t="s">
        <v>757</v>
      </c>
      <c r="E338" s="537" t="s">
        <v>637</v>
      </c>
      <c r="F338" s="537" t="s">
        <v>413</v>
      </c>
      <c r="G338" s="537"/>
      <c r="H338" s="537"/>
      <c r="I338" s="537" t="s">
        <v>1050</v>
      </c>
      <c r="J338" s="537"/>
      <c r="K338" s="537"/>
      <c r="L338" s="537" t="s">
        <v>445</v>
      </c>
      <c r="M338" s="537" t="s">
        <v>758</v>
      </c>
      <c r="N338" s="537" t="s">
        <v>1051</v>
      </c>
      <c r="O338" s="537" t="s">
        <v>1052</v>
      </c>
    </row>
    <row r="339" spans="1:15" ht="144.75" customHeight="1" x14ac:dyDescent="0.25">
      <c r="A339" s="537">
        <v>345</v>
      </c>
      <c r="B339" s="537" t="s">
        <v>1194</v>
      </c>
      <c r="C339" s="537" t="s">
        <v>1195</v>
      </c>
      <c r="D339" s="537" t="s">
        <v>423</v>
      </c>
      <c r="E339" s="537" t="s">
        <v>637</v>
      </c>
      <c r="F339" s="537" t="s">
        <v>413</v>
      </c>
      <c r="G339" s="538"/>
      <c r="H339" s="538"/>
      <c r="I339" s="538">
        <v>1500</v>
      </c>
      <c r="J339" s="537"/>
      <c r="K339" s="537"/>
      <c r="L339" s="537" t="s">
        <v>454</v>
      </c>
      <c r="M339" s="537" t="s">
        <v>1029</v>
      </c>
      <c r="N339" s="537"/>
      <c r="O339" s="537" t="s">
        <v>435</v>
      </c>
    </row>
    <row r="340" spans="1:15" ht="144.75" customHeight="1" x14ac:dyDescent="0.25">
      <c r="A340" s="537">
        <v>346</v>
      </c>
      <c r="B340" s="537" t="s">
        <v>1196</v>
      </c>
      <c r="C340" s="537" t="s">
        <v>1197</v>
      </c>
      <c r="D340" s="537" t="s">
        <v>423</v>
      </c>
      <c r="E340" s="537" t="s">
        <v>637</v>
      </c>
      <c r="F340" s="537" t="s">
        <v>413</v>
      </c>
      <c r="G340" s="538"/>
      <c r="H340" s="538"/>
      <c r="I340" s="538">
        <v>500</v>
      </c>
      <c r="J340" s="537"/>
      <c r="K340" s="537"/>
      <c r="L340" s="537" t="s">
        <v>454</v>
      </c>
      <c r="M340" s="537" t="s">
        <v>1029</v>
      </c>
      <c r="N340" s="537"/>
      <c r="O340" s="537" t="s">
        <v>435</v>
      </c>
    </row>
    <row r="341" spans="1:15" ht="144.75" customHeight="1" x14ac:dyDescent="0.25">
      <c r="A341" s="537">
        <v>347</v>
      </c>
      <c r="B341" s="537" t="s">
        <v>1198</v>
      </c>
      <c r="C341" s="537" t="s">
        <v>1199</v>
      </c>
      <c r="D341" s="537" t="s">
        <v>423</v>
      </c>
      <c r="E341" s="537" t="s">
        <v>637</v>
      </c>
      <c r="F341" s="537" t="s">
        <v>413</v>
      </c>
      <c r="G341" s="538"/>
      <c r="H341" s="538"/>
      <c r="I341" s="538" t="s">
        <v>1200</v>
      </c>
      <c r="J341" s="537"/>
      <c r="K341" s="537"/>
      <c r="L341" s="537" t="s">
        <v>454</v>
      </c>
      <c r="M341" s="537" t="s">
        <v>758</v>
      </c>
      <c r="N341" s="537" t="s">
        <v>1201</v>
      </c>
      <c r="O341" s="537" t="s">
        <v>1032</v>
      </c>
    </row>
    <row r="342" spans="1:15" ht="144.75" customHeight="1" x14ac:dyDescent="0.25">
      <c r="A342" s="537">
        <v>348</v>
      </c>
      <c r="B342" s="537" t="s">
        <v>1202</v>
      </c>
      <c r="C342" s="537" t="s">
        <v>1203</v>
      </c>
      <c r="D342" s="537" t="s">
        <v>1028</v>
      </c>
      <c r="E342" s="537" t="s">
        <v>637</v>
      </c>
      <c r="F342" s="537" t="s">
        <v>413</v>
      </c>
      <c r="G342" s="538"/>
      <c r="H342" s="538"/>
      <c r="I342" s="538">
        <v>4</v>
      </c>
      <c r="J342" s="537"/>
      <c r="K342" s="537"/>
      <c r="L342" s="537" t="s">
        <v>454</v>
      </c>
      <c r="M342" s="537" t="s">
        <v>758</v>
      </c>
      <c r="N342" s="537"/>
      <c r="O342" s="537" t="s">
        <v>435</v>
      </c>
    </row>
    <row r="343" spans="1:15" ht="144.75" customHeight="1" x14ac:dyDescent="0.25">
      <c r="A343" s="537">
        <v>349</v>
      </c>
      <c r="B343" s="537" t="s">
        <v>1204</v>
      </c>
      <c r="C343" s="537" t="s">
        <v>4384</v>
      </c>
      <c r="D343" s="537" t="s">
        <v>407</v>
      </c>
      <c r="E343" s="537" t="s">
        <v>62</v>
      </c>
      <c r="F343" s="537" t="s">
        <v>413</v>
      </c>
      <c r="G343" s="537" t="s">
        <v>839</v>
      </c>
      <c r="H343" s="537" t="s">
        <v>840</v>
      </c>
      <c r="I343" s="537" t="s">
        <v>840</v>
      </c>
      <c r="J343" s="537" t="s">
        <v>4385</v>
      </c>
      <c r="K343" s="537"/>
      <c r="L343" s="537" t="s">
        <v>403</v>
      </c>
      <c r="M343" s="537"/>
      <c r="N343" s="537" t="s">
        <v>1205</v>
      </c>
      <c r="O343" s="537" t="s">
        <v>1011</v>
      </c>
    </row>
    <row r="344" spans="1:15" ht="144.75" customHeight="1" x14ac:dyDescent="0.25">
      <c r="A344" s="537">
        <v>350</v>
      </c>
      <c r="B344" s="537" t="s">
        <v>1206</v>
      </c>
      <c r="C344" s="537" t="s">
        <v>4386</v>
      </c>
      <c r="D344" s="537" t="s">
        <v>4149</v>
      </c>
      <c r="E344" s="537" t="s">
        <v>62</v>
      </c>
      <c r="F344" s="537" t="s">
        <v>413</v>
      </c>
      <c r="G344" s="537"/>
      <c r="H344" s="537"/>
      <c r="I344" s="537" t="s">
        <v>836</v>
      </c>
      <c r="J344" s="537" t="s">
        <v>4387</v>
      </c>
      <c r="K344" s="537"/>
      <c r="L344" s="537" t="s">
        <v>403</v>
      </c>
      <c r="M344" s="537"/>
      <c r="N344" s="537" t="s">
        <v>1207</v>
      </c>
      <c r="O344" s="537" t="s">
        <v>1011</v>
      </c>
    </row>
    <row r="345" spans="1:15" ht="144.75" customHeight="1" x14ac:dyDescent="0.25">
      <c r="A345" s="537">
        <v>351</v>
      </c>
      <c r="B345" s="537" t="s">
        <v>1214</v>
      </c>
      <c r="C345" s="537" t="s">
        <v>1215</v>
      </c>
      <c r="D345" s="537" t="s">
        <v>423</v>
      </c>
      <c r="E345" s="537" t="s">
        <v>890</v>
      </c>
      <c r="F345" s="537" t="s">
        <v>413</v>
      </c>
      <c r="G345" s="538"/>
      <c r="H345" s="538"/>
      <c r="I345" s="538"/>
      <c r="J345" s="537" t="s">
        <v>1216</v>
      </c>
      <c r="K345" s="537"/>
      <c r="L345" s="537" t="s">
        <v>454</v>
      </c>
      <c r="M345" s="537" t="s">
        <v>455</v>
      </c>
      <c r="N345" s="537"/>
      <c r="O345" s="537" t="s">
        <v>435</v>
      </c>
    </row>
    <row r="346" spans="1:15" ht="144.75" customHeight="1" x14ac:dyDescent="0.25">
      <c r="A346" s="537">
        <v>352</v>
      </c>
      <c r="B346" s="537" t="s">
        <v>1208</v>
      </c>
      <c r="C346" s="537" t="s">
        <v>1209</v>
      </c>
      <c r="D346" s="537" t="s">
        <v>423</v>
      </c>
      <c r="E346" s="537" t="s">
        <v>890</v>
      </c>
      <c r="F346" s="537" t="s">
        <v>413</v>
      </c>
      <c r="G346" s="538"/>
      <c r="H346" s="538"/>
      <c r="I346" s="538">
        <v>1</v>
      </c>
      <c r="J346" s="537" t="s">
        <v>1210</v>
      </c>
      <c r="K346" s="537" t="s">
        <v>1211</v>
      </c>
      <c r="L346" s="537" t="s">
        <v>454</v>
      </c>
      <c r="M346" s="537" t="s">
        <v>455</v>
      </c>
      <c r="N346" s="537"/>
      <c r="O346" s="537" t="s">
        <v>435</v>
      </c>
    </row>
    <row r="347" spans="1:15" ht="144.75" customHeight="1" x14ac:dyDescent="0.25">
      <c r="A347" s="537">
        <v>353</v>
      </c>
      <c r="B347" s="537" t="s">
        <v>1212</v>
      </c>
      <c r="C347" s="537" t="s">
        <v>1213</v>
      </c>
      <c r="D347" s="542"/>
      <c r="E347" s="542"/>
      <c r="F347" s="542"/>
      <c r="G347" s="544"/>
      <c r="H347" s="544"/>
      <c r="I347" s="544"/>
      <c r="J347" s="542"/>
      <c r="K347" s="542"/>
      <c r="L347" s="537" t="s">
        <v>454</v>
      </c>
      <c r="M347" s="537" t="s">
        <v>455</v>
      </c>
      <c r="N347" s="542"/>
      <c r="O347" s="537" t="s">
        <v>435</v>
      </c>
    </row>
    <row r="348" spans="1:15" ht="144.75" customHeight="1" x14ac:dyDescent="0.25">
      <c r="A348" s="537">
        <v>354</v>
      </c>
      <c r="B348" s="537" t="s">
        <v>1217</v>
      </c>
      <c r="C348" s="537" t="s">
        <v>1218</v>
      </c>
      <c r="D348" s="537" t="s">
        <v>423</v>
      </c>
      <c r="E348" s="537" t="s">
        <v>890</v>
      </c>
      <c r="F348" s="537" t="s">
        <v>413</v>
      </c>
      <c r="G348" s="538"/>
      <c r="H348" s="538"/>
      <c r="I348" s="538">
        <v>34</v>
      </c>
      <c r="J348" s="537" t="s">
        <v>4104</v>
      </c>
      <c r="K348" s="537"/>
      <c r="L348" s="537" t="s">
        <v>454</v>
      </c>
      <c r="M348" s="537" t="s">
        <v>455</v>
      </c>
      <c r="N348" s="537"/>
      <c r="O348" s="537" t="s">
        <v>435</v>
      </c>
    </row>
    <row r="349" spans="1:15" ht="144.75" customHeight="1" x14ac:dyDescent="0.25">
      <c r="A349" s="537">
        <v>355</v>
      </c>
      <c r="B349" s="537" t="s">
        <v>1219</v>
      </c>
      <c r="C349" s="537" t="s">
        <v>1220</v>
      </c>
      <c r="D349" s="537" t="s">
        <v>407</v>
      </c>
      <c r="E349" s="537" t="s">
        <v>433</v>
      </c>
      <c r="F349" s="537" t="s">
        <v>484</v>
      </c>
      <c r="G349" s="537"/>
      <c r="H349" s="537"/>
      <c r="I349" s="537" t="s">
        <v>1221</v>
      </c>
      <c r="J349" s="537"/>
      <c r="K349" s="537"/>
      <c r="L349" s="537" t="s">
        <v>403</v>
      </c>
      <c r="M349" s="537"/>
      <c r="N349" s="537" t="s">
        <v>1222</v>
      </c>
      <c r="O349" s="537" t="s">
        <v>811</v>
      </c>
    </row>
    <row r="350" spans="1:15" ht="144.75" customHeight="1" x14ac:dyDescent="0.25">
      <c r="A350" s="537">
        <v>356</v>
      </c>
      <c r="B350" s="537" t="s">
        <v>1223</v>
      </c>
      <c r="C350" s="537" t="s">
        <v>1224</v>
      </c>
      <c r="D350" s="537" t="s">
        <v>407</v>
      </c>
      <c r="E350" s="537" t="s">
        <v>433</v>
      </c>
      <c r="F350" s="537" t="s">
        <v>413</v>
      </c>
      <c r="G350" s="537"/>
      <c r="H350" s="537"/>
      <c r="I350" s="537" t="s">
        <v>419</v>
      </c>
      <c r="J350" s="537"/>
      <c r="K350" s="537"/>
      <c r="L350" s="537" t="s">
        <v>403</v>
      </c>
      <c r="M350" s="537"/>
      <c r="N350" s="537" t="s">
        <v>1225</v>
      </c>
      <c r="O350" s="537" t="s">
        <v>811</v>
      </c>
    </row>
    <row r="351" spans="1:15" ht="144.75" customHeight="1" x14ac:dyDescent="0.25">
      <c r="A351" s="537">
        <v>357</v>
      </c>
      <c r="B351" s="537" t="s">
        <v>1226</v>
      </c>
      <c r="C351" s="537" t="s">
        <v>1220</v>
      </c>
      <c r="D351" s="537" t="s">
        <v>407</v>
      </c>
      <c r="E351" s="537" t="s">
        <v>433</v>
      </c>
      <c r="F351" s="537" t="s">
        <v>484</v>
      </c>
      <c r="G351" s="537"/>
      <c r="H351" s="537"/>
      <c r="I351" s="537" t="s">
        <v>1221</v>
      </c>
      <c r="J351" s="537"/>
      <c r="K351" s="537"/>
      <c r="L351" s="537" t="s">
        <v>403</v>
      </c>
      <c r="M351" s="537"/>
      <c r="N351" s="537" t="s">
        <v>1227</v>
      </c>
      <c r="O351" s="537" t="s">
        <v>811</v>
      </c>
    </row>
    <row r="352" spans="1:15" ht="144.75" customHeight="1" x14ac:dyDescent="0.25">
      <c r="A352" s="537">
        <v>358</v>
      </c>
      <c r="B352" s="537" t="s">
        <v>1228</v>
      </c>
      <c r="C352" s="537" t="s">
        <v>1224</v>
      </c>
      <c r="D352" s="537" t="s">
        <v>407</v>
      </c>
      <c r="E352" s="537" t="s">
        <v>433</v>
      </c>
      <c r="F352" s="537" t="s">
        <v>413</v>
      </c>
      <c r="G352" s="537"/>
      <c r="H352" s="537"/>
      <c r="I352" s="537" t="s">
        <v>419</v>
      </c>
      <c r="J352" s="537"/>
      <c r="K352" s="537"/>
      <c r="L352" s="537" t="s">
        <v>403</v>
      </c>
      <c r="M352" s="537"/>
      <c r="N352" s="537" t="s">
        <v>1229</v>
      </c>
      <c r="O352" s="537" t="s">
        <v>811</v>
      </c>
    </row>
    <row r="353" spans="1:15" ht="144.75" customHeight="1" x14ac:dyDescent="0.25">
      <c r="A353" s="537">
        <v>359</v>
      </c>
      <c r="B353" s="537" t="s">
        <v>1230</v>
      </c>
      <c r="C353" s="537" t="s">
        <v>1220</v>
      </c>
      <c r="D353" s="537" t="s">
        <v>407</v>
      </c>
      <c r="E353" s="537" t="s">
        <v>433</v>
      </c>
      <c r="F353" s="537" t="s">
        <v>484</v>
      </c>
      <c r="G353" s="537"/>
      <c r="H353" s="537"/>
      <c r="I353" s="537" t="s">
        <v>1221</v>
      </c>
      <c r="J353" s="537"/>
      <c r="K353" s="537"/>
      <c r="L353" s="537" t="s">
        <v>403</v>
      </c>
      <c r="M353" s="537"/>
      <c r="N353" s="537" t="s">
        <v>1231</v>
      </c>
      <c r="O353" s="537" t="s">
        <v>811</v>
      </c>
    </row>
    <row r="354" spans="1:15" ht="144.75" customHeight="1" x14ac:dyDescent="0.25">
      <c r="A354" s="537">
        <v>360</v>
      </c>
      <c r="B354" s="537" t="s">
        <v>1232</v>
      </c>
      <c r="C354" s="537" t="s">
        <v>1224</v>
      </c>
      <c r="D354" s="537" t="s">
        <v>407</v>
      </c>
      <c r="E354" s="537" t="s">
        <v>433</v>
      </c>
      <c r="F354" s="537" t="s">
        <v>413</v>
      </c>
      <c r="G354" s="537"/>
      <c r="H354" s="537"/>
      <c r="I354" s="537" t="s">
        <v>419</v>
      </c>
      <c r="J354" s="537"/>
      <c r="K354" s="537"/>
      <c r="L354" s="537" t="s">
        <v>403</v>
      </c>
      <c r="M354" s="537"/>
      <c r="N354" s="537" t="s">
        <v>1233</v>
      </c>
      <c r="O354" s="537" t="s">
        <v>811</v>
      </c>
    </row>
    <row r="355" spans="1:15" ht="144.75" customHeight="1" x14ac:dyDescent="0.25">
      <c r="A355" s="537">
        <v>361</v>
      </c>
      <c r="B355" s="537" t="s">
        <v>1234</v>
      </c>
      <c r="C355" s="537" t="s">
        <v>1220</v>
      </c>
      <c r="D355" s="537" t="s">
        <v>407</v>
      </c>
      <c r="E355" s="537" t="s">
        <v>433</v>
      </c>
      <c r="F355" s="537" t="s">
        <v>484</v>
      </c>
      <c r="G355" s="537"/>
      <c r="H355" s="537"/>
      <c r="I355" s="537" t="s">
        <v>1221</v>
      </c>
      <c r="J355" s="537"/>
      <c r="K355" s="537"/>
      <c r="L355" s="537" t="s">
        <v>403</v>
      </c>
      <c r="M355" s="537"/>
      <c r="N355" s="537" t="s">
        <v>1235</v>
      </c>
      <c r="O355" s="537" t="s">
        <v>811</v>
      </c>
    </row>
    <row r="356" spans="1:15" ht="144.75" customHeight="1" x14ac:dyDescent="0.25">
      <c r="A356" s="537">
        <v>362</v>
      </c>
      <c r="B356" s="537" t="s">
        <v>1236</v>
      </c>
      <c r="C356" s="537" t="s">
        <v>1224</v>
      </c>
      <c r="D356" s="537" t="s">
        <v>407</v>
      </c>
      <c r="E356" s="537" t="s">
        <v>433</v>
      </c>
      <c r="F356" s="537" t="s">
        <v>413</v>
      </c>
      <c r="G356" s="537"/>
      <c r="H356" s="537"/>
      <c r="I356" s="537" t="s">
        <v>419</v>
      </c>
      <c r="J356" s="537"/>
      <c r="K356" s="537"/>
      <c r="L356" s="537" t="s">
        <v>403</v>
      </c>
      <c r="M356" s="537"/>
      <c r="N356" s="537" t="s">
        <v>1237</v>
      </c>
      <c r="O356" s="537" t="s">
        <v>811</v>
      </c>
    </row>
    <row r="357" spans="1:15" ht="144.75" customHeight="1" x14ac:dyDescent="0.25">
      <c r="A357" s="537">
        <v>363</v>
      </c>
      <c r="B357" s="537" t="s">
        <v>1238</v>
      </c>
      <c r="C357" s="537" t="s">
        <v>1220</v>
      </c>
      <c r="D357" s="537" t="s">
        <v>407</v>
      </c>
      <c r="E357" s="537" t="s">
        <v>433</v>
      </c>
      <c r="F357" s="537" t="s">
        <v>484</v>
      </c>
      <c r="G357" s="537"/>
      <c r="H357" s="537"/>
      <c r="I357" s="537" t="s">
        <v>1221</v>
      </c>
      <c r="J357" s="537"/>
      <c r="K357" s="537"/>
      <c r="L357" s="537" t="s">
        <v>403</v>
      </c>
      <c r="M357" s="537"/>
      <c r="N357" s="537" t="s">
        <v>1239</v>
      </c>
      <c r="O357" s="537" t="s">
        <v>811</v>
      </c>
    </row>
    <row r="358" spans="1:15" ht="144.75" customHeight="1" x14ac:dyDescent="0.25">
      <c r="A358" s="537">
        <v>364</v>
      </c>
      <c r="B358" s="537" t="s">
        <v>1240</v>
      </c>
      <c r="C358" s="537" t="s">
        <v>1224</v>
      </c>
      <c r="D358" s="537" t="s">
        <v>407</v>
      </c>
      <c r="E358" s="537" t="s">
        <v>433</v>
      </c>
      <c r="F358" s="537" t="s">
        <v>413</v>
      </c>
      <c r="G358" s="537"/>
      <c r="H358" s="537"/>
      <c r="I358" s="537" t="s">
        <v>419</v>
      </c>
      <c r="J358" s="537"/>
      <c r="K358" s="537"/>
      <c r="L358" s="537" t="s">
        <v>403</v>
      </c>
      <c r="M358" s="537"/>
      <c r="N358" s="537" t="s">
        <v>1241</v>
      </c>
      <c r="O358" s="537" t="s">
        <v>811</v>
      </c>
    </row>
    <row r="359" spans="1:15" ht="144.75" customHeight="1" x14ac:dyDescent="0.25">
      <c r="A359" s="537">
        <v>365</v>
      </c>
      <c r="B359" s="537" t="s">
        <v>1242</v>
      </c>
      <c r="C359" s="537" t="s">
        <v>4388</v>
      </c>
      <c r="D359" s="537" t="s">
        <v>4149</v>
      </c>
      <c r="E359" s="537" t="s">
        <v>400</v>
      </c>
      <c r="F359" s="537" t="s">
        <v>484</v>
      </c>
      <c r="G359" s="537"/>
      <c r="H359" s="537"/>
      <c r="I359" s="537" t="s">
        <v>970</v>
      </c>
      <c r="J359" s="537"/>
      <c r="K359" s="537"/>
      <c r="L359" s="537" t="s">
        <v>403</v>
      </c>
      <c r="M359" s="537"/>
      <c r="N359" s="537" t="s">
        <v>1243</v>
      </c>
      <c r="O359" s="537" t="s">
        <v>405</v>
      </c>
    </row>
    <row r="360" spans="1:15" ht="144.75" customHeight="1" x14ac:dyDescent="0.25">
      <c r="A360" s="537">
        <v>366</v>
      </c>
      <c r="B360" s="537" t="s">
        <v>1244</v>
      </c>
      <c r="C360" s="537" t="s">
        <v>4389</v>
      </c>
      <c r="D360" s="537" t="s">
        <v>423</v>
      </c>
      <c r="E360" s="537" t="s">
        <v>444</v>
      </c>
      <c r="F360" s="537" t="s">
        <v>413</v>
      </c>
      <c r="G360" s="538" t="s">
        <v>290</v>
      </c>
      <c r="H360" s="538">
        <v>1</v>
      </c>
      <c r="I360" s="538">
        <v>1</v>
      </c>
      <c r="J360" s="537" t="s">
        <v>1245</v>
      </c>
      <c r="K360" s="537"/>
      <c r="L360" s="537" t="s">
        <v>425</v>
      </c>
      <c r="M360" s="537" t="s">
        <v>1246</v>
      </c>
      <c r="N360" s="537"/>
      <c r="O360" s="537" t="s">
        <v>435</v>
      </c>
    </row>
    <row r="361" spans="1:15" ht="144.75" customHeight="1" x14ac:dyDescent="0.25">
      <c r="A361" s="537">
        <v>367</v>
      </c>
      <c r="B361" s="537" t="s">
        <v>1247</v>
      </c>
      <c r="C361" s="537" t="s">
        <v>1248</v>
      </c>
      <c r="D361" s="537" t="s">
        <v>407</v>
      </c>
      <c r="E361" s="537" t="s">
        <v>400</v>
      </c>
      <c r="F361" s="537" t="s">
        <v>47</v>
      </c>
      <c r="G361" s="537" t="s">
        <v>401</v>
      </c>
      <c r="H361" s="537" t="s">
        <v>402</v>
      </c>
      <c r="I361" s="537" t="s">
        <v>402</v>
      </c>
      <c r="J361" s="537"/>
      <c r="K361" s="537"/>
      <c r="L361" s="537" t="s">
        <v>403</v>
      </c>
      <c r="M361" s="537"/>
      <c r="N361" s="537" t="s">
        <v>1249</v>
      </c>
      <c r="O361" s="537" t="s">
        <v>405</v>
      </c>
    </row>
    <row r="362" spans="1:15" ht="144.75" customHeight="1" x14ac:dyDescent="0.25">
      <c r="A362" s="537">
        <v>368</v>
      </c>
      <c r="B362" s="537" t="s">
        <v>1250</v>
      </c>
      <c r="C362" s="537" t="s">
        <v>1251</v>
      </c>
      <c r="D362" s="537" t="s">
        <v>407</v>
      </c>
      <c r="E362" s="537" t="s">
        <v>433</v>
      </c>
      <c r="F362" s="537" t="s">
        <v>413</v>
      </c>
      <c r="G362" s="537"/>
      <c r="H362" s="537"/>
      <c r="I362" s="537" t="s">
        <v>1252</v>
      </c>
      <c r="J362" s="537"/>
      <c r="K362" s="537"/>
      <c r="L362" s="537" t="s">
        <v>403</v>
      </c>
      <c r="M362" s="537"/>
      <c r="N362" s="537" t="s">
        <v>1253</v>
      </c>
      <c r="O362" s="537" t="s">
        <v>811</v>
      </c>
    </row>
    <row r="363" spans="1:15" ht="144.75" customHeight="1" x14ac:dyDescent="0.25">
      <c r="A363" s="537">
        <v>369</v>
      </c>
      <c r="B363" s="537" t="s">
        <v>1254</v>
      </c>
      <c r="C363" s="537" t="s">
        <v>1255</v>
      </c>
      <c r="D363" s="537" t="s">
        <v>407</v>
      </c>
      <c r="E363" s="537" t="s">
        <v>433</v>
      </c>
      <c r="F363" s="537" t="s">
        <v>413</v>
      </c>
      <c r="G363" s="537"/>
      <c r="H363" s="537"/>
      <c r="I363" s="537" t="s">
        <v>1252</v>
      </c>
      <c r="J363" s="537"/>
      <c r="K363" s="537"/>
      <c r="L363" s="537" t="s">
        <v>403</v>
      </c>
      <c r="M363" s="537"/>
      <c r="N363" s="537" t="s">
        <v>1256</v>
      </c>
      <c r="O363" s="537" t="s">
        <v>811</v>
      </c>
    </row>
    <row r="364" spans="1:15" ht="144.75" customHeight="1" x14ac:dyDescent="0.25">
      <c r="A364" s="537">
        <v>370</v>
      </c>
      <c r="B364" s="537" t="s">
        <v>1257</v>
      </c>
      <c r="C364" s="537" t="s">
        <v>4390</v>
      </c>
      <c r="D364" s="537" t="s">
        <v>4149</v>
      </c>
      <c r="E364" s="537" t="s">
        <v>433</v>
      </c>
      <c r="F364" s="537" t="s">
        <v>413</v>
      </c>
      <c r="G364" s="537" t="s">
        <v>1258</v>
      </c>
      <c r="H364" s="537" t="s">
        <v>1259</v>
      </c>
      <c r="I364" s="537" t="s">
        <v>1259</v>
      </c>
      <c r="J364" s="537" t="s">
        <v>4391</v>
      </c>
      <c r="K364" s="537"/>
      <c r="L364" s="537" t="s">
        <v>403</v>
      </c>
      <c r="M364" s="537"/>
      <c r="N364" s="537" t="s">
        <v>1260</v>
      </c>
      <c r="O364" s="537" t="s">
        <v>405</v>
      </c>
    </row>
    <row r="365" spans="1:15" ht="144.75" customHeight="1" x14ac:dyDescent="0.25">
      <c r="A365" s="537">
        <v>371</v>
      </c>
      <c r="B365" s="537" t="s">
        <v>1261</v>
      </c>
      <c r="C365" s="537" t="s">
        <v>4392</v>
      </c>
      <c r="D365" s="537" t="s">
        <v>4149</v>
      </c>
      <c r="E365" s="537" t="s">
        <v>433</v>
      </c>
      <c r="F365" s="537" t="s">
        <v>413</v>
      </c>
      <c r="G365" s="537"/>
      <c r="H365" s="537"/>
      <c r="I365" s="537">
        <v>200</v>
      </c>
      <c r="J365" s="537" t="s">
        <v>4393</v>
      </c>
      <c r="K365" s="537"/>
      <c r="L365" s="537" t="s">
        <v>403</v>
      </c>
      <c r="M365" s="537"/>
      <c r="N365" s="537" t="s">
        <v>1262</v>
      </c>
      <c r="O365" s="537" t="s">
        <v>811</v>
      </c>
    </row>
    <row r="366" spans="1:15" ht="144.75" customHeight="1" x14ac:dyDescent="0.25">
      <c r="A366" s="537">
        <v>372</v>
      </c>
      <c r="B366" s="537" t="s">
        <v>1263</v>
      </c>
      <c r="C366" s="537" t="s">
        <v>1264</v>
      </c>
      <c r="D366" s="537" t="s">
        <v>407</v>
      </c>
      <c r="E366" s="537" t="s">
        <v>433</v>
      </c>
      <c r="F366" s="537" t="s">
        <v>413</v>
      </c>
      <c r="G366" s="537" t="s">
        <v>1265</v>
      </c>
      <c r="H366" s="537" t="s">
        <v>1259</v>
      </c>
      <c r="I366" s="537" t="s">
        <v>1259</v>
      </c>
      <c r="J366" s="537" t="s">
        <v>4394</v>
      </c>
      <c r="K366" s="537"/>
      <c r="L366" s="537" t="s">
        <v>403</v>
      </c>
      <c r="M366" s="537"/>
      <c r="N366" s="537" t="s">
        <v>1266</v>
      </c>
      <c r="O366" s="537" t="s">
        <v>811</v>
      </c>
    </row>
    <row r="367" spans="1:15" ht="144.75" customHeight="1" x14ac:dyDescent="0.25">
      <c r="A367" s="537">
        <v>373</v>
      </c>
      <c r="B367" s="537" t="s">
        <v>1267</v>
      </c>
      <c r="C367" s="537" t="s">
        <v>4395</v>
      </c>
      <c r="D367" s="537" t="s">
        <v>4149</v>
      </c>
      <c r="E367" s="537" t="s">
        <v>433</v>
      </c>
      <c r="F367" s="537" t="s">
        <v>413</v>
      </c>
      <c r="G367" s="537" t="s">
        <v>457</v>
      </c>
      <c r="H367" s="537"/>
      <c r="I367" s="537" t="s">
        <v>458</v>
      </c>
      <c r="J367" s="537" t="s">
        <v>4162</v>
      </c>
      <c r="K367" s="537"/>
      <c r="L367" s="537" t="s">
        <v>403</v>
      </c>
      <c r="M367" s="537"/>
      <c r="N367" s="537" t="s">
        <v>1268</v>
      </c>
      <c r="O367" s="537" t="s">
        <v>811</v>
      </c>
    </row>
    <row r="368" spans="1:15" ht="144.75" customHeight="1" x14ac:dyDescent="0.25">
      <c r="A368" s="537">
        <v>374</v>
      </c>
      <c r="B368" s="537" t="s">
        <v>1269</v>
      </c>
      <c r="C368" s="537" t="s">
        <v>4396</v>
      </c>
      <c r="D368" s="537" t="s">
        <v>4149</v>
      </c>
      <c r="E368" s="537" t="s">
        <v>433</v>
      </c>
      <c r="F368" s="537" t="s">
        <v>413</v>
      </c>
      <c r="G368" s="537"/>
      <c r="H368" s="537"/>
      <c r="I368" s="537">
        <v>100</v>
      </c>
      <c r="J368" s="537" t="s">
        <v>4163</v>
      </c>
      <c r="K368" s="537"/>
      <c r="L368" s="537" t="s">
        <v>403</v>
      </c>
      <c r="M368" s="537"/>
      <c r="N368" s="537" t="s">
        <v>1270</v>
      </c>
      <c r="O368" s="537" t="s">
        <v>405</v>
      </c>
    </row>
    <row r="369" spans="1:15" ht="144.75" customHeight="1" x14ac:dyDescent="0.25">
      <c r="A369" s="537">
        <v>375</v>
      </c>
      <c r="B369" s="537" t="s">
        <v>1271</v>
      </c>
      <c r="C369" s="537" t="s">
        <v>1272</v>
      </c>
      <c r="D369" s="537" t="s">
        <v>407</v>
      </c>
      <c r="E369" s="537" t="s">
        <v>433</v>
      </c>
      <c r="F369" s="537" t="s">
        <v>413</v>
      </c>
      <c r="G369" s="537" t="s">
        <v>437</v>
      </c>
      <c r="H369" s="537" t="s">
        <v>1259</v>
      </c>
      <c r="I369" s="537" t="s">
        <v>1259</v>
      </c>
      <c r="J369" s="537" t="s">
        <v>4397</v>
      </c>
      <c r="K369" s="537"/>
      <c r="L369" s="537" t="s">
        <v>403</v>
      </c>
      <c r="M369" s="537"/>
      <c r="N369" s="537" t="s">
        <v>1273</v>
      </c>
      <c r="O369" s="537" t="s">
        <v>405</v>
      </c>
    </row>
    <row r="370" spans="1:15" ht="144.75" customHeight="1" x14ac:dyDescent="0.25">
      <c r="A370" s="537">
        <v>376</v>
      </c>
      <c r="B370" s="537" t="s">
        <v>1274</v>
      </c>
      <c r="C370" s="537" t="s">
        <v>4398</v>
      </c>
      <c r="D370" s="537" t="s">
        <v>4149</v>
      </c>
      <c r="E370" s="537" t="s">
        <v>433</v>
      </c>
      <c r="F370" s="537" t="s">
        <v>413</v>
      </c>
      <c r="G370" s="537"/>
      <c r="H370" s="537"/>
      <c r="I370" s="537" t="s">
        <v>1275</v>
      </c>
      <c r="J370" s="537" t="s">
        <v>4399</v>
      </c>
      <c r="K370" s="537"/>
      <c r="L370" s="537" t="s">
        <v>403</v>
      </c>
      <c r="M370" s="537"/>
      <c r="N370" s="537" t="s">
        <v>1276</v>
      </c>
      <c r="O370" s="537" t="s">
        <v>405</v>
      </c>
    </row>
    <row r="371" spans="1:15" ht="144.75" customHeight="1" x14ac:dyDescent="0.25">
      <c r="A371" s="537">
        <v>377</v>
      </c>
      <c r="B371" s="537" t="s">
        <v>1277</v>
      </c>
      <c r="C371" s="537" t="s">
        <v>4400</v>
      </c>
      <c r="D371" s="537" t="s">
        <v>423</v>
      </c>
      <c r="E371" s="537" t="s">
        <v>433</v>
      </c>
      <c r="F371" s="537" t="s">
        <v>413</v>
      </c>
      <c r="G371" s="537" t="s">
        <v>409</v>
      </c>
      <c r="H371" s="537">
        <v>4</v>
      </c>
      <c r="I371" s="537">
        <v>4</v>
      </c>
      <c r="J371" s="537" t="s">
        <v>4401</v>
      </c>
      <c r="K371" s="537"/>
      <c r="L371" s="537" t="s">
        <v>403</v>
      </c>
      <c r="M371" s="537"/>
      <c r="N371" s="537" t="s">
        <v>1278</v>
      </c>
      <c r="O371" s="537" t="s">
        <v>811</v>
      </c>
    </row>
    <row r="372" spans="1:15" ht="144.75" customHeight="1" x14ac:dyDescent="0.25">
      <c r="A372" s="537">
        <v>378</v>
      </c>
      <c r="B372" s="537" t="s">
        <v>1279</v>
      </c>
      <c r="C372" s="537" t="s">
        <v>4402</v>
      </c>
      <c r="D372" s="537" t="s">
        <v>4149</v>
      </c>
      <c r="E372" s="537" t="s">
        <v>433</v>
      </c>
      <c r="F372" s="537" t="s">
        <v>413</v>
      </c>
      <c r="G372" s="537"/>
      <c r="H372" s="537"/>
      <c r="I372" s="537">
        <v>50</v>
      </c>
      <c r="J372" s="537" t="s">
        <v>4403</v>
      </c>
      <c r="K372" s="537"/>
      <c r="L372" s="537" t="s">
        <v>403</v>
      </c>
      <c r="M372" s="537"/>
      <c r="N372" s="537" t="s">
        <v>1280</v>
      </c>
      <c r="O372" s="537" t="s">
        <v>811</v>
      </c>
    </row>
    <row r="373" spans="1:15" ht="144.75" customHeight="1" x14ac:dyDescent="0.25">
      <c r="A373" s="537">
        <v>379</v>
      </c>
      <c r="B373" s="537" t="s">
        <v>1281</v>
      </c>
      <c r="C373" s="537" t="s">
        <v>4404</v>
      </c>
      <c r="D373" s="537" t="s">
        <v>4149</v>
      </c>
      <c r="E373" s="537" t="s">
        <v>433</v>
      </c>
      <c r="F373" s="537" t="s">
        <v>413</v>
      </c>
      <c r="G373" s="537"/>
      <c r="H373" s="537"/>
      <c r="I373" s="537" t="s">
        <v>1282</v>
      </c>
      <c r="J373" s="537"/>
      <c r="K373" s="537"/>
      <c r="L373" s="537" t="s">
        <v>403</v>
      </c>
      <c r="M373" s="537"/>
      <c r="N373" s="537" t="s">
        <v>1283</v>
      </c>
      <c r="O373" s="537" t="s">
        <v>811</v>
      </c>
    </row>
    <row r="374" spans="1:15" ht="144.75" customHeight="1" x14ac:dyDescent="0.25">
      <c r="A374" s="537">
        <v>380</v>
      </c>
      <c r="B374" s="537" t="s">
        <v>1284</v>
      </c>
      <c r="C374" s="537" t="s">
        <v>4405</v>
      </c>
      <c r="D374" s="537" t="s">
        <v>423</v>
      </c>
      <c r="E374" s="537" t="s">
        <v>433</v>
      </c>
      <c r="F374" s="537" t="s">
        <v>413</v>
      </c>
      <c r="G374" s="537" t="s">
        <v>467</v>
      </c>
      <c r="H374" s="537">
        <v>6</v>
      </c>
      <c r="I374" s="537">
        <v>6</v>
      </c>
      <c r="J374" s="537" t="s">
        <v>4406</v>
      </c>
      <c r="K374" s="537"/>
      <c r="L374" s="537" t="s">
        <v>403</v>
      </c>
      <c r="M374" s="537"/>
      <c r="N374" s="537" t="s">
        <v>1285</v>
      </c>
      <c r="O374" s="537" t="s">
        <v>811</v>
      </c>
    </row>
    <row r="375" spans="1:15" ht="144.75" customHeight="1" x14ac:dyDescent="0.25">
      <c r="A375" s="537">
        <v>381</v>
      </c>
      <c r="B375" s="537" t="s">
        <v>1286</v>
      </c>
      <c r="C375" s="537" t="s">
        <v>4407</v>
      </c>
      <c r="D375" s="537" t="s">
        <v>4149</v>
      </c>
      <c r="E375" s="537" t="s">
        <v>433</v>
      </c>
      <c r="F375" s="537" t="s">
        <v>413</v>
      </c>
      <c r="G375" s="537"/>
      <c r="H375" s="537"/>
      <c r="I375" s="537">
        <v>55</v>
      </c>
      <c r="J375" s="537" t="s">
        <v>4408</v>
      </c>
      <c r="K375" s="537"/>
      <c r="L375" s="537" t="s">
        <v>403</v>
      </c>
      <c r="M375" s="537"/>
      <c r="N375" s="537" t="s">
        <v>1287</v>
      </c>
      <c r="O375" s="537" t="s">
        <v>811</v>
      </c>
    </row>
    <row r="376" spans="1:15" ht="144.75" customHeight="1" x14ac:dyDescent="0.25">
      <c r="A376" s="537">
        <v>382</v>
      </c>
      <c r="B376" s="537" t="s">
        <v>1288</v>
      </c>
      <c r="C376" s="537" t="s">
        <v>1289</v>
      </c>
      <c r="D376" s="537" t="s">
        <v>407</v>
      </c>
      <c r="E376" s="537" t="s">
        <v>433</v>
      </c>
      <c r="F376" s="537" t="s">
        <v>413</v>
      </c>
      <c r="G376" s="537" t="s">
        <v>1290</v>
      </c>
      <c r="H376" s="537" t="s">
        <v>1291</v>
      </c>
      <c r="I376" s="537" t="s">
        <v>1291</v>
      </c>
      <c r="J376" s="537" t="s">
        <v>4254</v>
      </c>
      <c r="K376" s="537"/>
      <c r="L376" s="537" t="s">
        <v>403</v>
      </c>
      <c r="M376" s="537"/>
      <c r="N376" s="537" t="s">
        <v>1292</v>
      </c>
      <c r="O376" s="537" t="s">
        <v>811</v>
      </c>
    </row>
    <row r="377" spans="1:15" ht="144.75" customHeight="1" x14ac:dyDescent="0.25">
      <c r="A377" s="537">
        <v>383</v>
      </c>
      <c r="B377" s="537" t="s">
        <v>1293</v>
      </c>
      <c r="C377" s="537" t="s">
        <v>4409</v>
      </c>
      <c r="D377" s="537" t="s">
        <v>4149</v>
      </c>
      <c r="E377" s="537" t="s">
        <v>433</v>
      </c>
      <c r="F377" s="537" t="s">
        <v>413</v>
      </c>
      <c r="G377" s="537"/>
      <c r="H377" s="537"/>
      <c r="I377" s="537" t="s">
        <v>1282</v>
      </c>
      <c r="J377" s="537" t="s">
        <v>4410</v>
      </c>
      <c r="K377" s="537"/>
      <c r="L377" s="537" t="s">
        <v>403</v>
      </c>
      <c r="M377" s="537"/>
      <c r="N377" s="537" t="s">
        <v>1294</v>
      </c>
      <c r="O377" s="537" t="s">
        <v>405</v>
      </c>
    </row>
    <row r="378" spans="1:15" ht="144.75" customHeight="1" x14ac:dyDescent="0.25">
      <c r="A378" s="537">
        <v>384</v>
      </c>
      <c r="B378" s="537" t="s">
        <v>1295</v>
      </c>
      <c r="C378" s="537" t="s">
        <v>1296</v>
      </c>
      <c r="D378" s="537" t="s">
        <v>407</v>
      </c>
      <c r="E378" s="537" t="s">
        <v>433</v>
      </c>
      <c r="F378" s="537" t="s">
        <v>413</v>
      </c>
      <c r="G378" s="537" t="s">
        <v>1297</v>
      </c>
      <c r="H378" s="537"/>
      <c r="I378" s="537" t="s">
        <v>1298</v>
      </c>
      <c r="J378" s="537" t="s">
        <v>4411</v>
      </c>
      <c r="K378" s="537"/>
      <c r="L378" s="537" t="s">
        <v>403</v>
      </c>
      <c r="M378" s="537"/>
      <c r="N378" s="537" t="s">
        <v>1299</v>
      </c>
      <c r="O378" s="537" t="s">
        <v>811</v>
      </c>
    </row>
    <row r="379" spans="1:15" ht="144.75" customHeight="1" x14ac:dyDescent="0.25">
      <c r="A379" s="537">
        <v>385</v>
      </c>
      <c r="B379" s="537" t="s">
        <v>1300</v>
      </c>
      <c r="C379" s="537" t="s">
        <v>1301</v>
      </c>
      <c r="D379" s="537" t="s">
        <v>407</v>
      </c>
      <c r="E379" s="537" t="s">
        <v>433</v>
      </c>
      <c r="F379" s="537" t="s">
        <v>413</v>
      </c>
      <c r="G379" s="537" t="s">
        <v>1258</v>
      </c>
      <c r="H379" s="537" t="s">
        <v>1259</v>
      </c>
      <c r="I379" s="537" t="s">
        <v>1259</v>
      </c>
      <c r="J379" s="537" t="s">
        <v>4411</v>
      </c>
      <c r="K379" s="537"/>
      <c r="L379" s="537" t="s">
        <v>403</v>
      </c>
      <c r="M379" s="537"/>
      <c r="N379" s="537" t="s">
        <v>1302</v>
      </c>
      <c r="O379" s="537" t="s">
        <v>811</v>
      </c>
    </row>
    <row r="380" spans="1:15" ht="144.75" customHeight="1" x14ac:dyDescent="0.25">
      <c r="A380" s="537">
        <v>386</v>
      </c>
      <c r="B380" s="537" t="s">
        <v>1303</v>
      </c>
      <c r="C380" s="537" t="s">
        <v>1304</v>
      </c>
      <c r="D380" s="537" t="s">
        <v>407</v>
      </c>
      <c r="E380" s="537" t="s">
        <v>433</v>
      </c>
      <c r="F380" s="537" t="s">
        <v>413</v>
      </c>
      <c r="G380" s="537" t="s">
        <v>1305</v>
      </c>
      <c r="H380" s="537"/>
      <c r="I380" s="537" t="s">
        <v>824</v>
      </c>
      <c r="J380" s="537" t="s">
        <v>4411</v>
      </c>
      <c r="K380" s="537"/>
      <c r="L380" s="537" t="s">
        <v>403</v>
      </c>
      <c r="M380" s="537"/>
      <c r="N380" s="537" t="s">
        <v>1306</v>
      </c>
      <c r="O380" s="537" t="s">
        <v>811</v>
      </c>
    </row>
    <row r="381" spans="1:15" ht="144.75" customHeight="1" x14ac:dyDescent="0.25">
      <c r="A381" s="537">
        <v>387</v>
      </c>
      <c r="B381" s="537" t="s">
        <v>1307</v>
      </c>
      <c r="C381" s="537" t="s">
        <v>1308</v>
      </c>
      <c r="D381" s="537" t="s">
        <v>407</v>
      </c>
      <c r="E381" s="537" t="s">
        <v>478</v>
      </c>
      <c r="F381" s="537" t="s">
        <v>413</v>
      </c>
      <c r="G381" s="538" t="s">
        <v>409</v>
      </c>
      <c r="H381" s="538" t="s">
        <v>824</v>
      </c>
      <c r="I381" s="538" t="s">
        <v>824</v>
      </c>
      <c r="J381" s="539" t="s">
        <v>1309</v>
      </c>
      <c r="K381" s="537"/>
      <c r="L381" s="537" t="s">
        <v>445</v>
      </c>
      <c r="M381" s="537" t="s">
        <v>480</v>
      </c>
      <c r="N381" s="537" t="s">
        <v>1310</v>
      </c>
      <c r="O381" s="537" t="s">
        <v>482</v>
      </c>
    </row>
    <row r="382" spans="1:15" ht="144.75" customHeight="1" x14ac:dyDescent="0.25">
      <c r="A382" s="537">
        <v>388</v>
      </c>
      <c r="B382" s="537" t="s">
        <v>1311</v>
      </c>
      <c r="C382" s="537" t="s">
        <v>4412</v>
      </c>
      <c r="D382" s="537" t="s">
        <v>4149</v>
      </c>
      <c r="E382" s="537" t="s">
        <v>400</v>
      </c>
      <c r="F382" s="537" t="s">
        <v>484</v>
      </c>
      <c r="G382" s="537"/>
      <c r="H382" s="537"/>
      <c r="I382" s="537" t="s">
        <v>970</v>
      </c>
      <c r="J382" s="537"/>
      <c r="K382" s="537"/>
      <c r="L382" s="537" t="s">
        <v>403</v>
      </c>
      <c r="M382" s="537"/>
      <c r="N382" s="537" t="s">
        <v>1312</v>
      </c>
      <c r="O382" s="537" t="s">
        <v>405</v>
      </c>
    </row>
    <row r="383" spans="1:15" ht="144.75" customHeight="1" x14ac:dyDescent="0.25">
      <c r="A383" s="537">
        <v>389</v>
      </c>
      <c r="B383" s="537" t="s">
        <v>4098</v>
      </c>
      <c r="C383" s="537" t="s">
        <v>4111</v>
      </c>
      <c r="D383" s="537" t="s">
        <v>423</v>
      </c>
      <c r="E383" s="537" t="s">
        <v>637</v>
      </c>
      <c r="F383" s="537" t="s">
        <v>413</v>
      </c>
      <c r="G383" s="538"/>
      <c r="H383" s="538"/>
      <c r="I383" s="538">
        <v>500</v>
      </c>
      <c r="J383" s="537" t="s">
        <v>1398</v>
      </c>
      <c r="K383" s="537"/>
      <c r="L383" s="537" t="s">
        <v>454</v>
      </c>
      <c r="M383" s="537" t="s">
        <v>1399</v>
      </c>
      <c r="N383" s="537"/>
      <c r="O383" s="537" t="s">
        <v>1032</v>
      </c>
    </row>
    <row r="384" spans="1:15" ht="144.75" customHeight="1" x14ac:dyDescent="0.25">
      <c r="A384" s="537">
        <v>390</v>
      </c>
      <c r="B384" s="542" t="s">
        <v>4106</v>
      </c>
      <c r="C384" s="537" t="s">
        <v>4116</v>
      </c>
      <c r="D384" s="537" t="s">
        <v>423</v>
      </c>
      <c r="E384" s="537" t="s">
        <v>637</v>
      </c>
      <c r="F384" s="537" t="s">
        <v>413</v>
      </c>
      <c r="G384" s="544"/>
      <c r="H384" s="544"/>
      <c r="I384" s="544">
        <v>2000</v>
      </c>
      <c r="J384" s="542"/>
      <c r="K384" s="542"/>
      <c r="L384" s="537" t="s">
        <v>454</v>
      </c>
      <c r="M384" s="537" t="s">
        <v>1399</v>
      </c>
      <c r="N384" s="537"/>
      <c r="O384" s="537" t="s">
        <v>1032</v>
      </c>
    </row>
    <row r="385" spans="1:15" ht="144.75" customHeight="1" x14ac:dyDescent="0.25">
      <c r="A385" s="537">
        <v>391</v>
      </c>
      <c r="B385" s="537" t="s">
        <v>1313</v>
      </c>
      <c r="C385" s="537" t="s">
        <v>4413</v>
      </c>
      <c r="D385" s="537" t="s">
        <v>423</v>
      </c>
      <c r="E385" s="537" t="s">
        <v>453</v>
      </c>
      <c r="F385" s="537" t="s">
        <v>408</v>
      </c>
      <c r="G385" s="538"/>
      <c r="H385" s="538"/>
      <c r="I385" s="538">
        <v>20</v>
      </c>
      <c r="J385" s="537"/>
      <c r="K385" s="537"/>
      <c r="L385" s="537" t="s">
        <v>454</v>
      </c>
      <c r="M385" s="537" t="s">
        <v>758</v>
      </c>
      <c r="N385" s="537"/>
      <c r="O385" s="537" t="s">
        <v>435</v>
      </c>
    </row>
    <row r="386" spans="1:15" ht="144.75" customHeight="1" x14ac:dyDescent="0.25">
      <c r="A386" s="537">
        <v>392</v>
      </c>
      <c r="B386" s="537" t="s">
        <v>1314</v>
      </c>
      <c r="C386" s="537" t="s">
        <v>1315</v>
      </c>
      <c r="D386" s="537" t="s">
        <v>407</v>
      </c>
      <c r="E386" s="537" t="s">
        <v>400</v>
      </c>
      <c r="F386" s="537" t="s">
        <v>47</v>
      </c>
      <c r="G386" s="537" t="s">
        <v>401</v>
      </c>
      <c r="H386" s="537" t="s">
        <v>402</v>
      </c>
      <c r="I386" s="537" t="s">
        <v>402</v>
      </c>
      <c r="J386" s="537"/>
      <c r="K386" s="537"/>
      <c r="L386" s="537" t="s">
        <v>403</v>
      </c>
      <c r="M386" s="537"/>
      <c r="N386" s="537" t="s">
        <v>1316</v>
      </c>
      <c r="O386" s="537" t="s">
        <v>405</v>
      </c>
    </row>
    <row r="387" spans="1:15" ht="144.75" customHeight="1" x14ac:dyDescent="0.25">
      <c r="A387" s="537">
        <v>393</v>
      </c>
      <c r="B387" s="537" t="s">
        <v>1317</v>
      </c>
      <c r="C387" s="537" t="s">
        <v>1318</v>
      </c>
      <c r="D387" s="537" t="s">
        <v>407</v>
      </c>
      <c r="E387" s="537" t="s">
        <v>400</v>
      </c>
      <c r="F387" s="537" t="s">
        <v>47</v>
      </c>
      <c r="G387" s="537" t="s">
        <v>401</v>
      </c>
      <c r="H387" s="537" t="s">
        <v>402</v>
      </c>
      <c r="I387" s="537" t="s">
        <v>402</v>
      </c>
      <c r="J387" s="537"/>
      <c r="K387" s="537"/>
      <c r="L387" s="537" t="s">
        <v>403</v>
      </c>
      <c r="M387" s="537"/>
      <c r="N387" s="537" t="s">
        <v>1319</v>
      </c>
      <c r="O387" s="537" t="s">
        <v>405</v>
      </c>
    </row>
    <row r="388" spans="1:15" ht="144.75" customHeight="1" x14ac:dyDescent="0.25">
      <c r="A388" s="537">
        <v>394</v>
      </c>
      <c r="B388" s="537" t="s">
        <v>1320</v>
      </c>
      <c r="C388" s="537" t="s">
        <v>1321</v>
      </c>
      <c r="D388" s="537" t="s">
        <v>407</v>
      </c>
      <c r="E388" s="537" t="s">
        <v>400</v>
      </c>
      <c r="F388" s="537" t="s">
        <v>413</v>
      </c>
      <c r="G388" s="537"/>
      <c r="H388" s="537"/>
      <c r="I388" s="537">
        <v>200</v>
      </c>
      <c r="J388" s="537" t="s">
        <v>4393</v>
      </c>
      <c r="K388" s="537"/>
      <c r="L388" s="537" t="s">
        <v>403</v>
      </c>
      <c r="M388" s="537"/>
      <c r="N388" s="537" t="s">
        <v>1322</v>
      </c>
      <c r="O388" s="537" t="s">
        <v>405</v>
      </c>
    </row>
    <row r="389" spans="1:15" ht="144.75" customHeight="1" x14ac:dyDescent="0.25">
      <c r="A389" s="537">
        <v>395</v>
      </c>
      <c r="B389" s="537" t="s">
        <v>1323</v>
      </c>
      <c r="C389" s="537" t="s">
        <v>1324</v>
      </c>
      <c r="D389" s="537" t="s">
        <v>407</v>
      </c>
      <c r="E389" s="537" t="s">
        <v>400</v>
      </c>
      <c r="F389" s="537" t="s">
        <v>413</v>
      </c>
      <c r="G389" s="537"/>
      <c r="H389" s="537" t="s">
        <v>1325</v>
      </c>
      <c r="I389" s="537" t="s">
        <v>1325</v>
      </c>
      <c r="J389" s="537" t="s">
        <v>1326</v>
      </c>
      <c r="K389" s="537" t="s">
        <v>1327</v>
      </c>
      <c r="L389" s="537" t="s">
        <v>403</v>
      </c>
      <c r="M389" s="537"/>
      <c r="N389" s="537" t="s">
        <v>1328</v>
      </c>
      <c r="O389" s="537" t="s">
        <v>405</v>
      </c>
    </row>
    <row r="390" spans="1:15" ht="144.75" customHeight="1" x14ac:dyDescent="0.25">
      <c r="A390" s="537">
        <v>396</v>
      </c>
      <c r="B390" s="537" t="s">
        <v>1329</v>
      </c>
      <c r="C390" s="537" t="s">
        <v>1330</v>
      </c>
      <c r="D390" s="537" t="s">
        <v>407</v>
      </c>
      <c r="E390" s="537" t="s">
        <v>400</v>
      </c>
      <c r="F390" s="537" t="s">
        <v>413</v>
      </c>
      <c r="G390" s="537" t="s">
        <v>1265</v>
      </c>
      <c r="H390" s="537" t="s">
        <v>1259</v>
      </c>
      <c r="I390" s="537" t="s">
        <v>1259</v>
      </c>
      <c r="J390" s="537" t="s">
        <v>4394</v>
      </c>
      <c r="K390" s="537"/>
      <c r="L390" s="537" t="s">
        <v>403</v>
      </c>
      <c r="M390" s="537"/>
      <c r="N390" s="537" t="s">
        <v>1331</v>
      </c>
      <c r="O390" s="537" t="s">
        <v>405</v>
      </c>
    </row>
    <row r="391" spans="1:15" ht="144.75" customHeight="1" x14ac:dyDescent="0.25">
      <c r="A391" s="537">
        <v>397</v>
      </c>
      <c r="B391" s="537" t="s">
        <v>1332</v>
      </c>
      <c r="C391" s="537" t="s">
        <v>1333</v>
      </c>
      <c r="D391" s="537" t="s">
        <v>407</v>
      </c>
      <c r="E391" s="537" t="s">
        <v>400</v>
      </c>
      <c r="F391" s="537" t="s">
        <v>413</v>
      </c>
      <c r="G391" s="537" t="s">
        <v>457</v>
      </c>
      <c r="H391" s="537"/>
      <c r="I391" s="537" t="s">
        <v>458</v>
      </c>
      <c r="J391" s="537" t="s">
        <v>4162</v>
      </c>
      <c r="K391" s="537"/>
      <c r="L391" s="537" t="s">
        <v>403</v>
      </c>
      <c r="M391" s="537"/>
      <c r="N391" s="537" t="s">
        <v>1334</v>
      </c>
      <c r="O391" s="537" t="s">
        <v>405</v>
      </c>
    </row>
    <row r="392" spans="1:15" ht="144.75" customHeight="1" x14ac:dyDescent="0.25">
      <c r="A392" s="537">
        <v>398</v>
      </c>
      <c r="B392" s="537" t="s">
        <v>1335</v>
      </c>
      <c r="C392" s="537" t="s">
        <v>4414</v>
      </c>
      <c r="D392" s="537" t="s">
        <v>4149</v>
      </c>
      <c r="E392" s="537" t="s">
        <v>400</v>
      </c>
      <c r="F392" s="537" t="s">
        <v>413</v>
      </c>
      <c r="G392" s="537"/>
      <c r="H392" s="537"/>
      <c r="I392" s="537" t="s">
        <v>828</v>
      </c>
      <c r="J392" s="537" t="s">
        <v>4163</v>
      </c>
      <c r="K392" s="537"/>
      <c r="L392" s="537" t="s">
        <v>403</v>
      </c>
      <c r="M392" s="537"/>
      <c r="N392" s="537" t="s">
        <v>1336</v>
      </c>
      <c r="O392" s="537" t="s">
        <v>405</v>
      </c>
    </row>
    <row r="393" spans="1:15" ht="144.75" customHeight="1" x14ac:dyDescent="0.25">
      <c r="A393" s="537">
        <v>399</v>
      </c>
      <c r="B393" s="537" t="s">
        <v>1337</v>
      </c>
      <c r="C393" s="537" t="s">
        <v>1272</v>
      </c>
      <c r="D393" s="537" t="s">
        <v>407</v>
      </c>
      <c r="E393" s="537" t="s">
        <v>400</v>
      </c>
      <c r="F393" s="537" t="s">
        <v>413</v>
      </c>
      <c r="G393" s="537" t="s">
        <v>437</v>
      </c>
      <c r="H393" s="537" t="s">
        <v>1259</v>
      </c>
      <c r="I393" s="537" t="s">
        <v>1259</v>
      </c>
      <c r="J393" s="537" t="s">
        <v>4397</v>
      </c>
      <c r="K393" s="537"/>
      <c r="L393" s="537" t="s">
        <v>403</v>
      </c>
      <c r="M393" s="537"/>
      <c r="N393" s="537" t="s">
        <v>1338</v>
      </c>
      <c r="O393" s="537" t="s">
        <v>405</v>
      </c>
    </row>
    <row r="394" spans="1:15" ht="144.75" customHeight="1" x14ac:dyDescent="0.25">
      <c r="A394" s="537">
        <v>400</v>
      </c>
      <c r="B394" s="537" t="s">
        <v>1339</v>
      </c>
      <c r="C394" s="537" t="s">
        <v>1340</v>
      </c>
      <c r="D394" s="537" t="s">
        <v>407</v>
      </c>
      <c r="E394" s="537" t="s">
        <v>400</v>
      </c>
      <c r="F394" s="537" t="s">
        <v>413</v>
      </c>
      <c r="G394" s="537"/>
      <c r="H394" s="537"/>
      <c r="I394" s="537" t="s">
        <v>1275</v>
      </c>
      <c r="J394" s="537" t="s">
        <v>4399</v>
      </c>
      <c r="K394" s="537"/>
      <c r="L394" s="537" t="s">
        <v>403</v>
      </c>
      <c r="M394" s="537"/>
      <c r="N394" s="537" t="s">
        <v>1341</v>
      </c>
      <c r="O394" s="537" t="s">
        <v>405</v>
      </c>
    </row>
    <row r="395" spans="1:15" ht="144.75" customHeight="1" x14ac:dyDescent="0.25">
      <c r="A395" s="537">
        <v>401</v>
      </c>
      <c r="B395" s="537" t="s">
        <v>1342</v>
      </c>
      <c r="C395" s="537" t="s">
        <v>1343</v>
      </c>
      <c r="D395" s="537" t="s">
        <v>407</v>
      </c>
      <c r="E395" s="537" t="s">
        <v>400</v>
      </c>
      <c r="F395" s="537" t="s">
        <v>413</v>
      </c>
      <c r="G395" s="537"/>
      <c r="H395" s="537"/>
      <c r="I395" s="537" t="s">
        <v>828</v>
      </c>
      <c r="J395" s="537"/>
      <c r="K395" s="537"/>
      <c r="L395" s="537" t="s">
        <v>403</v>
      </c>
      <c r="M395" s="537"/>
      <c r="N395" s="537" t="s">
        <v>1344</v>
      </c>
      <c r="O395" s="537" t="s">
        <v>405</v>
      </c>
    </row>
    <row r="396" spans="1:15" ht="144.75" customHeight="1" x14ac:dyDescent="0.25">
      <c r="A396" s="537">
        <v>402</v>
      </c>
      <c r="B396" s="537" t="s">
        <v>1345</v>
      </c>
      <c r="C396" s="537" t="s">
        <v>1346</v>
      </c>
      <c r="D396" s="537" t="s">
        <v>407</v>
      </c>
      <c r="E396" s="537" t="s">
        <v>400</v>
      </c>
      <c r="F396" s="537" t="s">
        <v>413</v>
      </c>
      <c r="G396" s="537"/>
      <c r="H396" s="537"/>
      <c r="I396" s="537" t="s">
        <v>1347</v>
      </c>
      <c r="J396" s="537" t="s">
        <v>1348</v>
      </c>
      <c r="K396" s="537" t="s">
        <v>1349</v>
      </c>
      <c r="L396" s="537" t="s">
        <v>403</v>
      </c>
      <c r="M396" s="537"/>
      <c r="N396" s="537" t="s">
        <v>1350</v>
      </c>
      <c r="O396" s="537" t="s">
        <v>405</v>
      </c>
    </row>
    <row r="397" spans="1:15" ht="144.75" customHeight="1" x14ac:dyDescent="0.25">
      <c r="A397" s="537">
        <v>403</v>
      </c>
      <c r="B397" s="537" t="s">
        <v>1351</v>
      </c>
      <c r="C397" s="537" t="s">
        <v>1352</v>
      </c>
      <c r="D397" s="537" t="s">
        <v>407</v>
      </c>
      <c r="E397" s="537" t="s">
        <v>400</v>
      </c>
      <c r="F397" s="537" t="s">
        <v>413</v>
      </c>
      <c r="G397" s="537" t="s">
        <v>1290</v>
      </c>
      <c r="H397" s="537" t="s">
        <v>1291</v>
      </c>
      <c r="I397" s="537" t="s">
        <v>1291</v>
      </c>
      <c r="J397" s="537" t="s">
        <v>4254</v>
      </c>
      <c r="K397" s="537"/>
      <c r="L397" s="537" t="s">
        <v>403</v>
      </c>
      <c r="M397" s="537"/>
      <c r="N397" s="537" t="s">
        <v>1353</v>
      </c>
      <c r="O397" s="537" t="s">
        <v>405</v>
      </c>
    </row>
    <row r="398" spans="1:15" ht="144.75" customHeight="1" x14ac:dyDescent="0.25">
      <c r="A398" s="537">
        <v>404</v>
      </c>
      <c r="B398" s="537" t="s">
        <v>1354</v>
      </c>
      <c r="C398" s="537" t="s">
        <v>1355</v>
      </c>
      <c r="D398" s="537" t="s">
        <v>407</v>
      </c>
      <c r="E398" s="537" t="s">
        <v>400</v>
      </c>
      <c r="F398" s="537" t="s">
        <v>413</v>
      </c>
      <c r="G398" s="537"/>
      <c r="H398" s="537"/>
      <c r="I398" s="537" t="s">
        <v>1282</v>
      </c>
      <c r="J398" s="537" t="s">
        <v>4410</v>
      </c>
      <c r="K398" s="537"/>
      <c r="L398" s="537" t="s">
        <v>403</v>
      </c>
      <c r="M398" s="537"/>
      <c r="N398" s="537" t="s">
        <v>1356</v>
      </c>
      <c r="O398" s="537" t="s">
        <v>405</v>
      </c>
    </row>
    <row r="399" spans="1:15" ht="144.75" customHeight="1" x14ac:dyDescent="0.25">
      <c r="A399" s="537">
        <v>405</v>
      </c>
      <c r="B399" s="537" t="s">
        <v>1357</v>
      </c>
      <c r="C399" s="537" t="s">
        <v>1358</v>
      </c>
      <c r="D399" s="537" t="s">
        <v>407</v>
      </c>
      <c r="E399" s="537" t="s">
        <v>400</v>
      </c>
      <c r="F399" s="537" t="s">
        <v>413</v>
      </c>
      <c r="G399" s="537" t="s">
        <v>1297</v>
      </c>
      <c r="H399" s="537"/>
      <c r="I399" s="537" t="s">
        <v>1298</v>
      </c>
      <c r="J399" s="537" t="s">
        <v>4411</v>
      </c>
      <c r="K399" s="537"/>
      <c r="L399" s="537" t="s">
        <v>403</v>
      </c>
      <c r="M399" s="537"/>
      <c r="N399" s="537" t="s">
        <v>1359</v>
      </c>
      <c r="O399" s="537" t="s">
        <v>405</v>
      </c>
    </row>
    <row r="400" spans="1:15" ht="144.75" customHeight="1" x14ac:dyDescent="0.25">
      <c r="A400" s="537">
        <v>406</v>
      </c>
      <c r="B400" s="537" t="s">
        <v>1360</v>
      </c>
      <c r="C400" s="537" t="s">
        <v>4415</v>
      </c>
      <c r="D400" s="537" t="s">
        <v>4149</v>
      </c>
      <c r="E400" s="537" t="s">
        <v>400</v>
      </c>
      <c r="F400" s="537" t="s">
        <v>484</v>
      </c>
      <c r="G400" s="537"/>
      <c r="H400" s="537"/>
      <c r="I400" s="537" t="s">
        <v>970</v>
      </c>
      <c r="J400" s="537"/>
      <c r="K400" s="537"/>
      <c r="L400" s="537" t="s">
        <v>403</v>
      </c>
      <c r="M400" s="537"/>
      <c r="N400" s="537" t="s">
        <v>1361</v>
      </c>
      <c r="O400" s="537" t="s">
        <v>405</v>
      </c>
    </row>
    <row r="401" spans="1:15" ht="144.75" customHeight="1" x14ac:dyDescent="0.25">
      <c r="A401" s="537">
        <v>407</v>
      </c>
      <c r="B401" s="537" t="s">
        <v>1362</v>
      </c>
      <c r="C401" s="537" t="s">
        <v>4416</v>
      </c>
      <c r="D401" s="537" t="s">
        <v>423</v>
      </c>
      <c r="E401" s="537" t="s">
        <v>433</v>
      </c>
      <c r="F401" s="537" t="s">
        <v>413</v>
      </c>
      <c r="G401" s="537" t="s">
        <v>873</v>
      </c>
      <c r="H401" s="537">
        <v>6</v>
      </c>
      <c r="I401" s="537">
        <v>6</v>
      </c>
      <c r="J401" s="539" t="s">
        <v>4299</v>
      </c>
      <c r="K401" s="539"/>
      <c r="L401" s="537" t="s">
        <v>403</v>
      </c>
      <c r="M401" s="537"/>
      <c r="N401" s="537"/>
      <c r="O401" s="537"/>
    </row>
    <row r="402" spans="1:15" ht="144.75" customHeight="1" x14ac:dyDescent="0.25">
      <c r="A402" s="537">
        <v>408</v>
      </c>
      <c r="B402" s="537" t="s">
        <v>1363</v>
      </c>
      <c r="C402" s="537" t="s">
        <v>1364</v>
      </c>
      <c r="D402" s="537" t="s">
        <v>407</v>
      </c>
      <c r="E402" s="537" t="s">
        <v>433</v>
      </c>
      <c r="F402" s="537" t="s">
        <v>413</v>
      </c>
      <c r="G402" s="537" t="s">
        <v>873</v>
      </c>
      <c r="H402" s="537">
        <v>6</v>
      </c>
      <c r="I402" s="537">
        <v>6</v>
      </c>
      <c r="J402" s="539" t="s">
        <v>4301</v>
      </c>
      <c r="K402" s="539"/>
      <c r="L402" s="537" t="s">
        <v>403</v>
      </c>
      <c r="M402" s="537"/>
      <c r="N402" s="537" t="s">
        <v>1365</v>
      </c>
      <c r="O402" s="537" t="s">
        <v>811</v>
      </c>
    </row>
    <row r="403" spans="1:15" ht="144.75" customHeight="1" x14ac:dyDescent="0.25">
      <c r="A403" s="537">
        <v>409</v>
      </c>
      <c r="B403" s="537" t="s">
        <v>1366</v>
      </c>
      <c r="C403" s="537" t="s">
        <v>1367</v>
      </c>
      <c r="D403" s="537" t="s">
        <v>407</v>
      </c>
      <c r="E403" s="537" t="s">
        <v>400</v>
      </c>
      <c r="F403" s="537" t="s">
        <v>408</v>
      </c>
      <c r="G403" s="537" t="s">
        <v>409</v>
      </c>
      <c r="H403" s="537" t="s">
        <v>824</v>
      </c>
      <c r="I403" s="537" t="s">
        <v>824</v>
      </c>
      <c r="J403" s="537"/>
      <c r="K403" s="537"/>
      <c r="L403" s="537" t="s">
        <v>403</v>
      </c>
      <c r="M403" s="537"/>
      <c r="N403" s="537" t="s">
        <v>1368</v>
      </c>
      <c r="O403" s="537" t="s">
        <v>1369</v>
      </c>
    </row>
    <row r="404" spans="1:15" ht="144.75" customHeight="1" x14ac:dyDescent="0.25">
      <c r="A404" s="537">
        <v>410</v>
      </c>
      <c r="B404" s="537" t="s">
        <v>1370</v>
      </c>
      <c r="C404" s="537" t="s">
        <v>1371</v>
      </c>
      <c r="D404" s="537" t="s">
        <v>407</v>
      </c>
      <c r="E404" s="537" t="s">
        <v>400</v>
      </c>
      <c r="F404" s="537" t="s">
        <v>413</v>
      </c>
      <c r="G404" s="537"/>
      <c r="H404" s="537"/>
      <c r="I404" s="537" t="s">
        <v>1275</v>
      </c>
      <c r="J404" s="537"/>
      <c r="K404" s="537"/>
      <c r="L404" s="537" t="s">
        <v>403</v>
      </c>
      <c r="M404" s="537"/>
      <c r="N404" s="537" t="s">
        <v>1372</v>
      </c>
      <c r="O404" s="537" t="s">
        <v>405</v>
      </c>
    </row>
    <row r="405" spans="1:15" s="288" customFormat="1" ht="144.75" customHeight="1" x14ac:dyDescent="0.25">
      <c r="A405" s="537">
        <v>411</v>
      </c>
      <c r="B405" s="537" t="s">
        <v>1373</v>
      </c>
      <c r="C405" s="537" t="s">
        <v>1374</v>
      </c>
      <c r="D405" s="537" t="s">
        <v>407</v>
      </c>
      <c r="E405" s="537" t="s">
        <v>400</v>
      </c>
      <c r="F405" s="537" t="s">
        <v>413</v>
      </c>
      <c r="G405" s="537"/>
      <c r="H405" s="537"/>
      <c r="I405" s="537" t="s">
        <v>1375</v>
      </c>
      <c r="J405" s="537"/>
      <c r="K405" s="537"/>
      <c r="L405" s="537" t="s">
        <v>403</v>
      </c>
      <c r="M405" s="537"/>
      <c r="N405" s="537" t="s">
        <v>1376</v>
      </c>
      <c r="O405" s="537" t="s">
        <v>405</v>
      </c>
    </row>
    <row r="406" spans="1:15" ht="144.75" customHeight="1" x14ac:dyDescent="0.25">
      <c r="A406" s="537">
        <v>412</v>
      </c>
      <c r="B406" s="537" t="s">
        <v>1377</v>
      </c>
      <c r="C406" s="537" t="s">
        <v>4417</v>
      </c>
      <c r="D406" s="537" t="s">
        <v>4149</v>
      </c>
      <c r="E406" s="537" t="s">
        <v>478</v>
      </c>
      <c r="F406" s="537" t="s">
        <v>413</v>
      </c>
      <c r="G406" s="538"/>
      <c r="H406" s="540" t="s">
        <v>402</v>
      </c>
      <c r="I406" s="540" t="s">
        <v>1347</v>
      </c>
      <c r="J406" s="539" t="s">
        <v>1378</v>
      </c>
      <c r="K406" s="537"/>
      <c r="L406" s="537" t="s">
        <v>445</v>
      </c>
      <c r="M406" s="537" t="s">
        <v>1379</v>
      </c>
      <c r="N406" s="539" t="s">
        <v>1380</v>
      </c>
      <c r="O406" s="537" t="s">
        <v>1381</v>
      </c>
    </row>
    <row r="407" spans="1:15" ht="144.75" customHeight="1" x14ac:dyDescent="0.25">
      <c r="A407" s="537">
        <v>413</v>
      </c>
      <c r="B407" s="537" t="s">
        <v>1382</v>
      </c>
      <c r="C407" s="537" t="s">
        <v>4418</v>
      </c>
      <c r="D407" s="539" t="s">
        <v>407</v>
      </c>
      <c r="E407" s="537" t="s">
        <v>478</v>
      </c>
      <c r="F407" s="537" t="s">
        <v>413</v>
      </c>
      <c r="G407" s="538"/>
      <c r="H407" s="540"/>
      <c r="I407" s="540" t="s">
        <v>1383</v>
      </c>
      <c r="J407" s="539" t="s">
        <v>1378</v>
      </c>
      <c r="K407" s="537"/>
      <c r="L407" s="537" t="s">
        <v>445</v>
      </c>
      <c r="M407" s="537" t="s">
        <v>1379</v>
      </c>
      <c r="N407" s="539" t="s">
        <v>1384</v>
      </c>
      <c r="O407" s="537" t="s">
        <v>1381</v>
      </c>
    </row>
    <row r="408" spans="1:15" ht="144.75" customHeight="1" x14ac:dyDescent="0.25">
      <c r="A408" s="537">
        <v>414</v>
      </c>
      <c r="B408" s="537" t="s">
        <v>1385</v>
      </c>
      <c r="C408" s="537" t="s">
        <v>1386</v>
      </c>
      <c r="D408" s="537" t="s">
        <v>407</v>
      </c>
      <c r="E408" s="537" t="s">
        <v>400</v>
      </c>
      <c r="F408" s="537" t="s">
        <v>413</v>
      </c>
      <c r="G408" s="537" t="s">
        <v>1387</v>
      </c>
      <c r="H408" s="537" t="s">
        <v>414</v>
      </c>
      <c r="I408" s="537" t="s">
        <v>414</v>
      </c>
      <c r="J408" s="537" t="s">
        <v>1388</v>
      </c>
      <c r="K408" s="537" t="s">
        <v>4419</v>
      </c>
      <c r="L408" s="537" t="s">
        <v>403</v>
      </c>
      <c r="M408" s="537"/>
      <c r="N408" s="537" t="s">
        <v>1389</v>
      </c>
      <c r="O408" s="537" t="s">
        <v>405</v>
      </c>
    </row>
    <row r="409" spans="1:15" ht="144.75" customHeight="1" x14ac:dyDescent="0.25">
      <c r="A409" s="537">
        <v>415</v>
      </c>
      <c r="B409" s="537" t="s">
        <v>1390</v>
      </c>
      <c r="C409" s="537" t="s">
        <v>1391</v>
      </c>
      <c r="D409" s="537" t="s">
        <v>407</v>
      </c>
      <c r="E409" s="537" t="s">
        <v>400</v>
      </c>
      <c r="F409" s="537" t="s">
        <v>413</v>
      </c>
      <c r="G409" s="537"/>
      <c r="H409" s="537"/>
      <c r="I409" s="537" t="s">
        <v>419</v>
      </c>
      <c r="J409" s="537" t="s">
        <v>1388</v>
      </c>
      <c r="K409" s="537" t="s">
        <v>1392</v>
      </c>
      <c r="L409" s="537" t="s">
        <v>403</v>
      </c>
      <c r="M409" s="537"/>
      <c r="N409" s="537" t="s">
        <v>1393</v>
      </c>
      <c r="O409" s="537" t="s">
        <v>405</v>
      </c>
    </row>
    <row r="410" spans="1:15" ht="144.75" customHeight="1" x14ac:dyDescent="0.25">
      <c r="A410" s="537">
        <v>416</v>
      </c>
      <c r="B410" s="537" t="s">
        <v>4099</v>
      </c>
      <c r="C410" s="537" t="s">
        <v>4113</v>
      </c>
      <c r="D410" s="537" t="s">
        <v>423</v>
      </c>
      <c r="E410" s="537" t="s">
        <v>637</v>
      </c>
      <c r="F410" s="537" t="s">
        <v>413</v>
      </c>
      <c r="G410" s="538"/>
      <c r="H410" s="538"/>
      <c r="I410" s="538">
        <v>500</v>
      </c>
      <c r="J410" s="537" t="s">
        <v>1398</v>
      </c>
      <c r="K410" s="537"/>
      <c r="L410" s="537" t="s">
        <v>454</v>
      </c>
      <c r="M410" s="537" t="s">
        <v>1399</v>
      </c>
      <c r="N410" s="537"/>
      <c r="O410" s="537" t="s">
        <v>1032</v>
      </c>
    </row>
    <row r="411" spans="1:15" ht="144.75" customHeight="1" x14ac:dyDescent="0.25">
      <c r="A411" s="537">
        <v>417</v>
      </c>
      <c r="B411" s="542" t="s">
        <v>4105</v>
      </c>
      <c r="C411" s="537" t="s">
        <v>4115</v>
      </c>
      <c r="D411" s="537" t="s">
        <v>423</v>
      </c>
      <c r="E411" s="537" t="s">
        <v>637</v>
      </c>
      <c r="F411" s="537" t="s">
        <v>413</v>
      </c>
      <c r="G411" s="544"/>
      <c r="H411" s="544"/>
      <c r="I411" s="544">
        <v>2000</v>
      </c>
      <c r="J411" s="542"/>
      <c r="K411" s="542"/>
      <c r="L411" s="537" t="s">
        <v>454</v>
      </c>
      <c r="M411" s="537" t="s">
        <v>1399</v>
      </c>
      <c r="N411" s="537"/>
      <c r="O411" s="537" t="s">
        <v>1032</v>
      </c>
    </row>
    <row r="412" spans="1:15" ht="144.75" customHeight="1" x14ac:dyDescent="0.25">
      <c r="A412" s="537">
        <v>418</v>
      </c>
      <c r="B412" s="537" t="s">
        <v>1394</v>
      </c>
      <c r="C412" s="537" t="s">
        <v>1395</v>
      </c>
      <c r="D412" s="537" t="s">
        <v>407</v>
      </c>
      <c r="E412" s="537" t="s">
        <v>1396</v>
      </c>
      <c r="F412" s="537" t="s">
        <v>413</v>
      </c>
      <c r="G412" s="537"/>
      <c r="H412" s="537"/>
      <c r="I412" s="537" t="s">
        <v>1282</v>
      </c>
      <c r="J412" s="537"/>
      <c r="K412" s="537"/>
      <c r="L412" s="537" t="s">
        <v>403</v>
      </c>
      <c r="M412" s="537"/>
      <c r="N412" s="537" t="s">
        <v>1397</v>
      </c>
      <c r="O412" s="537" t="s">
        <v>405</v>
      </c>
    </row>
    <row r="413" spans="1:15" ht="144.75" customHeight="1" x14ac:dyDescent="0.25">
      <c r="A413" s="537">
        <v>419</v>
      </c>
      <c r="B413" s="537" t="s">
        <v>1400</v>
      </c>
      <c r="C413" s="537" t="s">
        <v>1401</v>
      </c>
      <c r="D413" s="537" t="s">
        <v>407</v>
      </c>
      <c r="E413" s="537" t="s">
        <v>478</v>
      </c>
      <c r="F413" s="537" t="s">
        <v>413</v>
      </c>
      <c r="G413" s="538" t="s">
        <v>479</v>
      </c>
      <c r="H413" s="538" t="s">
        <v>458</v>
      </c>
      <c r="I413" s="538" t="s">
        <v>458</v>
      </c>
      <c r="J413" s="539" t="s">
        <v>4178</v>
      </c>
      <c r="K413" s="537"/>
      <c r="L413" s="537" t="s">
        <v>445</v>
      </c>
      <c r="M413" s="537" t="s">
        <v>480</v>
      </c>
      <c r="N413" s="537" t="s">
        <v>1402</v>
      </c>
      <c r="O413" s="537" t="s">
        <v>482</v>
      </c>
    </row>
    <row r="414" spans="1:15" ht="144.75" customHeight="1" x14ac:dyDescent="0.25">
      <c r="A414" s="537">
        <v>420</v>
      </c>
      <c r="B414" s="537" t="s">
        <v>1403</v>
      </c>
      <c r="C414" s="537" t="s">
        <v>1404</v>
      </c>
      <c r="D414" s="537" t="s">
        <v>407</v>
      </c>
      <c r="E414" s="537" t="s">
        <v>1405</v>
      </c>
      <c r="F414" s="537" t="s">
        <v>47</v>
      </c>
      <c r="G414" s="537" t="s">
        <v>401</v>
      </c>
      <c r="H414" s="537" t="s">
        <v>402</v>
      </c>
      <c r="I414" s="537" t="s">
        <v>402</v>
      </c>
      <c r="J414" s="537"/>
      <c r="K414" s="537"/>
      <c r="L414" s="537" t="s">
        <v>403</v>
      </c>
      <c r="M414" s="537"/>
      <c r="N414" s="537" t="s">
        <v>1406</v>
      </c>
      <c r="O414" s="537" t="s">
        <v>405</v>
      </c>
    </row>
    <row r="415" spans="1:15" ht="144.75" customHeight="1" x14ac:dyDescent="0.25">
      <c r="A415" s="537">
        <v>421</v>
      </c>
      <c r="B415" s="537" t="s">
        <v>1407</v>
      </c>
      <c r="C415" s="537" t="s">
        <v>4420</v>
      </c>
      <c r="D415" s="537" t="s">
        <v>4149</v>
      </c>
      <c r="E415" s="537" t="s">
        <v>1405</v>
      </c>
      <c r="F415" s="537" t="s">
        <v>484</v>
      </c>
      <c r="G415" s="537"/>
      <c r="H415" s="537" t="s">
        <v>402</v>
      </c>
      <c r="I415" s="537" t="s">
        <v>970</v>
      </c>
      <c r="J415" s="537"/>
      <c r="K415" s="537"/>
      <c r="L415" s="537" t="s">
        <v>403</v>
      </c>
      <c r="M415" s="537"/>
      <c r="N415" s="537" t="s">
        <v>1408</v>
      </c>
      <c r="O415" s="537" t="s">
        <v>405</v>
      </c>
    </row>
    <row r="416" spans="1:15" ht="144.75" customHeight="1" x14ac:dyDescent="0.25">
      <c r="A416" s="537">
        <v>422</v>
      </c>
      <c r="B416" s="537" t="s">
        <v>1409</v>
      </c>
      <c r="C416" s="537" t="s">
        <v>1410</v>
      </c>
      <c r="D416" s="537" t="s">
        <v>407</v>
      </c>
      <c r="E416" s="537" t="s">
        <v>1405</v>
      </c>
      <c r="F416" s="537" t="s">
        <v>413</v>
      </c>
      <c r="G416" s="537"/>
      <c r="H416" s="537"/>
      <c r="I416" s="537" t="s">
        <v>805</v>
      </c>
      <c r="J416" s="537"/>
      <c r="K416" s="537"/>
      <c r="L416" s="537" t="s">
        <v>403</v>
      </c>
      <c r="M416" s="537"/>
      <c r="N416" s="537" t="s">
        <v>1411</v>
      </c>
      <c r="O416" s="537" t="s">
        <v>405</v>
      </c>
    </row>
    <row r="417" spans="1:15" ht="144.75" customHeight="1" x14ac:dyDescent="0.25">
      <c r="A417" s="537">
        <v>423</v>
      </c>
      <c r="B417" s="537" t="s">
        <v>1412</v>
      </c>
      <c r="C417" s="537" t="s">
        <v>4421</v>
      </c>
      <c r="D417" s="537" t="s">
        <v>423</v>
      </c>
      <c r="E417" s="537" t="s">
        <v>433</v>
      </c>
      <c r="F417" s="537" t="s">
        <v>413</v>
      </c>
      <c r="G417" s="537" t="s">
        <v>873</v>
      </c>
      <c r="H417" s="537">
        <v>6</v>
      </c>
      <c r="I417" s="537">
        <v>6</v>
      </c>
      <c r="J417" s="539" t="s">
        <v>4299</v>
      </c>
      <c r="K417" s="539"/>
      <c r="L417" s="537" t="s">
        <v>403</v>
      </c>
      <c r="M417" s="537"/>
      <c r="N417" s="537"/>
      <c r="O417" s="537"/>
    </row>
    <row r="418" spans="1:15" ht="144.75" customHeight="1" x14ac:dyDescent="0.25">
      <c r="A418" s="537">
        <v>424</v>
      </c>
      <c r="B418" s="537" t="s">
        <v>1413</v>
      </c>
      <c r="C418" s="537" t="s">
        <v>1414</v>
      </c>
      <c r="D418" s="537" t="s">
        <v>407</v>
      </c>
      <c r="E418" s="537" t="s">
        <v>433</v>
      </c>
      <c r="F418" s="537" t="s">
        <v>413</v>
      </c>
      <c r="G418" s="537" t="s">
        <v>873</v>
      </c>
      <c r="H418" s="537">
        <v>6</v>
      </c>
      <c r="I418" s="537">
        <v>6</v>
      </c>
      <c r="J418" s="539" t="s">
        <v>4301</v>
      </c>
      <c r="K418" s="539"/>
      <c r="L418" s="537" t="s">
        <v>403</v>
      </c>
      <c r="M418" s="537"/>
      <c r="N418" s="537" t="s">
        <v>1415</v>
      </c>
      <c r="O418" s="537" t="s">
        <v>811</v>
      </c>
    </row>
    <row r="419" spans="1:15" ht="144.75" customHeight="1" x14ac:dyDescent="0.25">
      <c r="A419" s="537">
        <v>425</v>
      </c>
      <c r="B419" s="537" t="s">
        <v>1416</v>
      </c>
      <c r="C419" s="537" t="s">
        <v>1417</v>
      </c>
      <c r="D419" s="537" t="s">
        <v>407</v>
      </c>
      <c r="E419" s="537" t="s">
        <v>433</v>
      </c>
      <c r="F419" s="537" t="s">
        <v>413</v>
      </c>
      <c r="G419" s="537"/>
      <c r="H419" s="537"/>
      <c r="I419" s="537" t="s">
        <v>809</v>
      </c>
      <c r="J419" s="537"/>
      <c r="K419" s="537"/>
      <c r="L419" s="537" t="s">
        <v>403</v>
      </c>
      <c r="M419" s="537"/>
      <c r="N419" s="537" t="s">
        <v>1418</v>
      </c>
      <c r="O419" s="537" t="s">
        <v>811</v>
      </c>
    </row>
    <row r="420" spans="1:15" ht="144.75" customHeight="1" x14ac:dyDescent="0.25">
      <c r="A420" s="537">
        <v>426</v>
      </c>
      <c r="B420" s="537" t="s">
        <v>1419</v>
      </c>
      <c r="C420" s="537" t="s">
        <v>1420</v>
      </c>
      <c r="D420" s="537" t="s">
        <v>407</v>
      </c>
      <c r="E420" s="537" t="s">
        <v>433</v>
      </c>
      <c r="F420" s="537" t="s">
        <v>484</v>
      </c>
      <c r="G420" s="537"/>
      <c r="H420" s="537"/>
      <c r="I420" s="537" t="s">
        <v>1221</v>
      </c>
      <c r="J420" s="537"/>
      <c r="K420" s="537"/>
      <c r="L420" s="537" t="s">
        <v>403</v>
      </c>
      <c r="M420" s="537"/>
      <c r="N420" s="537" t="s">
        <v>1421</v>
      </c>
      <c r="O420" s="537" t="s">
        <v>405</v>
      </c>
    </row>
    <row r="421" spans="1:15" ht="144.75" customHeight="1" x14ac:dyDescent="0.25">
      <c r="A421" s="537">
        <v>427</v>
      </c>
      <c r="B421" s="537" t="s">
        <v>1422</v>
      </c>
      <c r="C421" s="537" t="s">
        <v>1423</v>
      </c>
      <c r="D421" s="537" t="s">
        <v>407</v>
      </c>
      <c r="E421" s="537" t="s">
        <v>433</v>
      </c>
      <c r="F421" s="537" t="s">
        <v>413</v>
      </c>
      <c r="G421" s="537"/>
      <c r="H421" s="537"/>
      <c r="I421" s="537" t="s">
        <v>419</v>
      </c>
      <c r="J421" s="537"/>
      <c r="K421" s="537"/>
      <c r="L421" s="537" t="s">
        <v>403</v>
      </c>
      <c r="M421" s="537"/>
      <c r="N421" s="537" t="s">
        <v>1424</v>
      </c>
      <c r="O421" s="537" t="s">
        <v>405</v>
      </c>
    </row>
    <row r="422" spans="1:15" ht="144.75" customHeight="1" x14ac:dyDescent="0.25">
      <c r="A422" s="537">
        <v>428</v>
      </c>
      <c r="B422" s="537" t="s">
        <v>1425</v>
      </c>
      <c r="C422" s="537" t="s">
        <v>1420</v>
      </c>
      <c r="D422" s="537" t="s">
        <v>407</v>
      </c>
      <c r="E422" s="537" t="s">
        <v>433</v>
      </c>
      <c r="F422" s="537" t="s">
        <v>484</v>
      </c>
      <c r="G422" s="537"/>
      <c r="H422" s="537"/>
      <c r="I422" s="537" t="s">
        <v>1221</v>
      </c>
      <c r="J422" s="537"/>
      <c r="K422" s="537"/>
      <c r="L422" s="537" t="s">
        <v>403</v>
      </c>
      <c r="M422" s="537"/>
      <c r="N422" s="537" t="s">
        <v>1426</v>
      </c>
      <c r="O422" s="537" t="s">
        <v>405</v>
      </c>
    </row>
    <row r="423" spans="1:15" ht="144.75" customHeight="1" x14ac:dyDescent="0.25">
      <c r="A423" s="537">
        <v>429</v>
      </c>
      <c r="B423" s="537" t="s">
        <v>1427</v>
      </c>
      <c r="C423" s="537" t="s">
        <v>1423</v>
      </c>
      <c r="D423" s="537" t="s">
        <v>407</v>
      </c>
      <c r="E423" s="537" t="s">
        <v>433</v>
      </c>
      <c r="F423" s="537" t="s">
        <v>413</v>
      </c>
      <c r="G423" s="537"/>
      <c r="H423" s="537"/>
      <c r="I423" s="537" t="s">
        <v>419</v>
      </c>
      <c r="J423" s="537"/>
      <c r="K423" s="537"/>
      <c r="L423" s="537" t="s">
        <v>403</v>
      </c>
      <c r="M423" s="537"/>
      <c r="N423" s="537" t="s">
        <v>1428</v>
      </c>
      <c r="O423" s="537" t="s">
        <v>405</v>
      </c>
    </row>
    <row r="424" spans="1:15" ht="144.75" customHeight="1" x14ac:dyDescent="0.25">
      <c r="A424" s="537">
        <v>430</v>
      </c>
      <c r="B424" s="537" t="s">
        <v>1429</v>
      </c>
      <c r="C424" s="537" t="s">
        <v>1420</v>
      </c>
      <c r="D424" s="537" t="s">
        <v>407</v>
      </c>
      <c r="E424" s="537" t="s">
        <v>433</v>
      </c>
      <c r="F424" s="537" t="s">
        <v>484</v>
      </c>
      <c r="G424" s="537"/>
      <c r="H424" s="537"/>
      <c r="I424" s="537" t="s">
        <v>1221</v>
      </c>
      <c r="J424" s="537"/>
      <c r="K424" s="537"/>
      <c r="L424" s="537" t="s">
        <v>403</v>
      </c>
      <c r="M424" s="537"/>
      <c r="N424" s="537" t="s">
        <v>1430</v>
      </c>
      <c r="O424" s="537" t="s">
        <v>405</v>
      </c>
    </row>
    <row r="425" spans="1:15" ht="144.75" customHeight="1" x14ac:dyDescent="0.25">
      <c r="A425" s="537">
        <v>431</v>
      </c>
      <c r="B425" s="537" t="s">
        <v>1431</v>
      </c>
      <c r="C425" s="537" t="s">
        <v>1423</v>
      </c>
      <c r="D425" s="537" t="s">
        <v>407</v>
      </c>
      <c r="E425" s="537" t="s">
        <v>433</v>
      </c>
      <c r="F425" s="537" t="s">
        <v>413</v>
      </c>
      <c r="G425" s="537"/>
      <c r="H425" s="537"/>
      <c r="I425" s="537" t="s">
        <v>419</v>
      </c>
      <c r="J425" s="537"/>
      <c r="K425" s="537"/>
      <c r="L425" s="537" t="s">
        <v>403</v>
      </c>
      <c r="M425" s="537"/>
      <c r="N425" s="537" t="s">
        <v>1432</v>
      </c>
      <c r="O425" s="537" t="s">
        <v>405</v>
      </c>
    </row>
    <row r="426" spans="1:15" ht="144.75" customHeight="1" x14ac:dyDescent="0.25">
      <c r="A426" s="537">
        <v>432</v>
      </c>
      <c r="B426" s="537" t="s">
        <v>1433</v>
      </c>
      <c r="C426" s="537" t="s">
        <v>1420</v>
      </c>
      <c r="D426" s="537" t="s">
        <v>407</v>
      </c>
      <c r="E426" s="537" t="s">
        <v>433</v>
      </c>
      <c r="F426" s="537" t="s">
        <v>484</v>
      </c>
      <c r="G426" s="537"/>
      <c r="H426" s="537"/>
      <c r="I426" s="537" t="s">
        <v>1221</v>
      </c>
      <c r="J426" s="537"/>
      <c r="K426" s="537"/>
      <c r="L426" s="537" t="s">
        <v>403</v>
      </c>
      <c r="M426" s="537"/>
      <c r="N426" s="537" t="s">
        <v>1434</v>
      </c>
      <c r="O426" s="537" t="s">
        <v>405</v>
      </c>
    </row>
    <row r="427" spans="1:15" ht="144.75" customHeight="1" x14ac:dyDescent="0.25">
      <c r="A427" s="537">
        <v>433</v>
      </c>
      <c r="B427" s="537" t="s">
        <v>1435</v>
      </c>
      <c r="C427" s="537" t="s">
        <v>1423</v>
      </c>
      <c r="D427" s="537" t="s">
        <v>407</v>
      </c>
      <c r="E427" s="537" t="s">
        <v>433</v>
      </c>
      <c r="F427" s="537" t="s">
        <v>413</v>
      </c>
      <c r="G427" s="537"/>
      <c r="H427" s="537"/>
      <c r="I427" s="537" t="s">
        <v>419</v>
      </c>
      <c r="J427" s="537"/>
      <c r="K427" s="537"/>
      <c r="L427" s="537" t="s">
        <v>403</v>
      </c>
      <c r="M427" s="537"/>
      <c r="N427" s="537" t="s">
        <v>1436</v>
      </c>
      <c r="O427" s="537" t="s">
        <v>405</v>
      </c>
    </row>
    <row r="428" spans="1:15" ht="144.75" customHeight="1" x14ac:dyDescent="0.25">
      <c r="A428" s="537">
        <v>434</v>
      </c>
      <c r="B428" s="537" t="s">
        <v>1437</v>
      </c>
      <c r="C428" s="537" t="s">
        <v>1420</v>
      </c>
      <c r="D428" s="537" t="s">
        <v>407</v>
      </c>
      <c r="E428" s="537" t="s">
        <v>433</v>
      </c>
      <c r="F428" s="537" t="s">
        <v>484</v>
      </c>
      <c r="G428" s="537"/>
      <c r="H428" s="537"/>
      <c r="I428" s="537" t="s">
        <v>1221</v>
      </c>
      <c r="J428" s="537"/>
      <c r="K428" s="537"/>
      <c r="L428" s="537" t="s">
        <v>403</v>
      </c>
      <c r="M428" s="537"/>
      <c r="N428" s="537" t="s">
        <v>1438</v>
      </c>
      <c r="O428" s="537" t="s">
        <v>405</v>
      </c>
    </row>
    <row r="429" spans="1:15" ht="144.75" customHeight="1" x14ac:dyDescent="0.25">
      <c r="A429" s="537">
        <v>435</v>
      </c>
      <c r="B429" s="537" t="s">
        <v>1439</v>
      </c>
      <c r="C429" s="537" t="s">
        <v>1423</v>
      </c>
      <c r="D429" s="537" t="s">
        <v>407</v>
      </c>
      <c r="E429" s="537" t="s">
        <v>433</v>
      </c>
      <c r="F429" s="537" t="s">
        <v>413</v>
      </c>
      <c r="G429" s="537"/>
      <c r="H429" s="537"/>
      <c r="I429" s="537" t="s">
        <v>419</v>
      </c>
      <c r="J429" s="537"/>
      <c r="K429" s="537"/>
      <c r="L429" s="537" t="s">
        <v>403</v>
      </c>
      <c r="M429" s="537"/>
      <c r="N429" s="537" t="s">
        <v>1440</v>
      </c>
      <c r="O429" s="537" t="s">
        <v>405</v>
      </c>
    </row>
    <row r="430" spans="1:15" ht="144.75" customHeight="1" x14ac:dyDescent="0.25">
      <c r="A430" s="537">
        <v>436</v>
      </c>
      <c r="B430" s="537" t="s">
        <v>1441</v>
      </c>
      <c r="C430" s="537" t="s">
        <v>1251</v>
      </c>
      <c r="D430" s="537" t="s">
        <v>407</v>
      </c>
      <c r="E430" s="537" t="s">
        <v>433</v>
      </c>
      <c r="F430" s="537" t="s">
        <v>413</v>
      </c>
      <c r="G430" s="537"/>
      <c r="H430" s="537"/>
      <c r="I430" s="537" t="s">
        <v>1252</v>
      </c>
      <c r="J430" s="537"/>
      <c r="K430" s="537"/>
      <c r="L430" s="537" t="s">
        <v>403</v>
      </c>
      <c r="M430" s="537"/>
      <c r="N430" s="537" t="s">
        <v>1442</v>
      </c>
      <c r="O430" s="537" t="s">
        <v>405</v>
      </c>
    </row>
    <row r="431" spans="1:15" ht="144.75" customHeight="1" x14ac:dyDescent="0.25">
      <c r="A431" s="537">
        <v>437</v>
      </c>
      <c r="B431" s="537" t="s">
        <v>1443</v>
      </c>
      <c r="C431" s="537" t="s">
        <v>4422</v>
      </c>
      <c r="D431" s="537" t="s">
        <v>4149</v>
      </c>
      <c r="E431" s="537" t="s">
        <v>433</v>
      </c>
      <c r="F431" s="537" t="s">
        <v>413</v>
      </c>
      <c r="G431" s="537"/>
      <c r="H431" s="537"/>
      <c r="I431" s="537">
        <v>200</v>
      </c>
      <c r="J431" s="539" t="s">
        <v>4393</v>
      </c>
      <c r="K431" s="537"/>
      <c r="L431" s="537" t="s">
        <v>403</v>
      </c>
      <c r="M431" s="537"/>
      <c r="N431" s="537" t="s">
        <v>1444</v>
      </c>
      <c r="O431" s="537" t="s">
        <v>405</v>
      </c>
    </row>
    <row r="432" spans="1:15" ht="144.75" customHeight="1" x14ac:dyDescent="0.25">
      <c r="A432" s="537">
        <v>438</v>
      </c>
      <c r="B432" s="537" t="s">
        <v>1445</v>
      </c>
      <c r="C432" s="537" t="s">
        <v>1264</v>
      </c>
      <c r="D432" s="537" t="s">
        <v>407</v>
      </c>
      <c r="E432" s="537" t="s">
        <v>433</v>
      </c>
      <c r="F432" s="537" t="s">
        <v>413</v>
      </c>
      <c r="G432" s="537" t="s">
        <v>1265</v>
      </c>
      <c r="H432" s="537" t="s">
        <v>1259</v>
      </c>
      <c r="I432" s="537" t="s">
        <v>1259</v>
      </c>
      <c r="J432" s="539" t="s">
        <v>4423</v>
      </c>
      <c r="K432" s="537"/>
      <c r="L432" s="537" t="s">
        <v>403</v>
      </c>
      <c r="M432" s="537"/>
      <c r="N432" s="537" t="s">
        <v>1446</v>
      </c>
      <c r="O432" s="537" t="s">
        <v>405</v>
      </c>
    </row>
    <row r="433" spans="1:15" ht="144.75" customHeight="1" x14ac:dyDescent="0.25">
      <c r="A433" s="537">
        <v>439</v>
      </c>
      <c r="B433" s="537" t="s">
        <v>1447</v>
      </c>
      <c r="C433" s="537" t="s">
        <v>1448</v>
      </c>
      <c r="D433" s="537" t="s">
        <v>407</v>
      </c>
      <c r="E433" s="537" t="s">
        <v>433</v>
      </c>
      <c r="F433" s="537" t="s">
        <v>413</v>
      </c>
      <c r="G433" s="537" t="s">
        <v>457</v>
      </c>
      <c r="H433" s="537"/>
      <c r="I433" s="537" t="s">
        <v>458</v>
      </c>
      <c r="J433" s="539" t="s">
        <v>4162</v>
      </c>
      <c r="K433" s="537"/>
      <c r="L433" s="537" t="s">
        <v>403</v>
      </c>
      <c r="M433" s="537"/>
      <c r="N433" s="537" t="s">
        <v>1449</v>
      </c>
      <c r="O433" s="537" t="s">
        <v>405</v>
      </c>
    </row>
    <row r="434" spans="1:15" ht="144.75" customHeight="1" x14ac:dyDescent="0.25">
      <c r="A434" s="537">
        <v>440</v>
      </c>
      <c r="B434" s="537" t="s">
        <v>1450</v>
      </c>
      <c r="C434" s="537" t="s">
        <v>1451</v>
      </c>
      <c r="D434" s="537" t="s">
        <v>4149</v>
      </c>
      <c r="E434" s="537" t="s">
        <v>433</v>
      </c>
      <c r="F434" s="537" t="s">
        <v>413</v>
      </c>
      <c r="G434" s="537"/>
      <c r="H434" s="537"/>
      <c r="I434" s="537" t="s">
        <v>828</v>
      </c>
      <c r="J434" s="539" t="s">
        <v>4163</v>
      </c>
      <c r="K434" s="537"/>
      <c r="L434" s="537" t="s">
        <v>403</v>
      </c>
      <c r="M434" s="537"/>
      <c r="N434" s="537" t="s">
        <v>1452</v>
      </c>
      <c r="O434" s="537" t="s">
        <v>405</v>
      </c>
    </row>
    <row r="435" spans="1:15" ht="144.75" customHeight="1" x14ac:dyDescent="0.25">
      <c r="A435" s="537">
        <v>441</v>
      </c>
      <c r="B435" s="537" t="s">
        <v>1453</v>
      </c>
      <c r="C435" s="537" t="s">
        <v>1454</v>
      </c>
      <c r="D435" s="537" t="s">
        <v>407</v>
      </c>
      <c r="E435" s="537" t="s">
        <v>433</v>
      </c>
      <c r="F435" s="537" t="s">
        <v>413</v>
      </c>
      <c r="G435" s="537"/>
      <c r="H435" s="537"/>
      <c r="I435" s="537" t="s">
        <v>1282</v>
      </c>
      <c r="J435" s="537"/>
      <c r="K435" s="537"/>
      <c r="L435" s="537" t="s">
        <v>403</v>
      </c>
      <c r="M435" s="537"/>
      <c r="N435" s="537" t="s">
        <v>1455</v>
      </c>
      <c r="O435" s="537" t="s">
        <v>405</v>
      </c>
    </row>
    <row r="436" spans="1:15" ht="144.75" customHeight="1" x14ac:dyDescent="0.25">
      <c r="A436" s="537">
        <v>442</v>
      </c>
      <c r="B436" s="537" t="s">
        <v>1456</v>
      </c>
      <c r="C436" s="537" t="s">
        <v>1289</v>
      </c>
      <c r="D436" s="537" t="s">
        <v>407</v>
      </c>
      <c r="E436" s="537" t="s">
        <v>433</v>
      </c>
      <c r="F436" s="537" t="s">
        <v>413</v>
      </c>
      <c r="G436" s="537" t="s">
        <v>1290</v>
      </c>
      <c r="H436" s="537" t="s">
        <v>1291</v>
      </c>
      <c r="I436" s="537" t="s">
        <v>1291</v>
      </c>
      <c r="J436" s="539" t="s">
        <v>4254</v>
      </c>
      <c r="K436" s="537"/>
      <c r="L436" s="537" t="s">
        <v>403</v>
      </c>
      <c r="M436" s="537"/>
      <c r="N436" s="537" t="s">
        <v>1457</v>
      </c>
      <c r="O436" s="537" t="s">
        <v>405</v>
      </c>
    </row>
    <row r="437" spans="1:15" ht="144.75" customHeight="1" x14ac:dyDescent="0.25">
      <c r="A437" s="537">
        <v>443</v>
      </c>
      <c r="B437" s="537" t="s">
        <v>1458</v>
      </c>
      <c r="C437" s="537" t="s">
        <v>4424</v>
      </c>
      <c r="D437" s="537" t="s">
        <v>4149</v>
      </c>
      <c r="E437" s="537" t="s">
        <v>433</v>
      </c>
      <c r="F437" s="537" t="s">
        <v>413</v>
      </c>
      <c r="G437" s="537"/>
      <c r="H437" s="537"/>
      <c r="I437" s="537" t="s">
        <v>1282</v>
      </c>
      <c r="J437" s="539" t="s">
        <v>4410</v>
      </c>
      <c r="K437" s="537"/>
      <c r="L437" s="537" t="s">
        <v>403</v>
      </c>
      <c r="M437" s="537"/>
      <c r="N437" s="537" t="s">
        <v>1459</v>
      </c>
      <c r="O437" s="537" t="s">
        <v>405</v>
      </c>
    </row>
    <row r="438" spans="1:15" ht="144.75" customHeight="1" x14ac:dyDescent="0.25">
      <c r="A438" s="537">
        <v>444</v>
      </c>
      <c r="B438" s="537" t="s">
        <v>1460</v>
      </c>
      <c r="C438" s="537" t="s">
        <v>1461</v>
      </c>
      <c r="D438" s="537" t="s">
        <v>407</v>
      </c>
      <c r="E438" s="537" t="s">
        <v>433</v>
      </c>
      <c r="F438" s="537" t="s">
        <v>413</v>
      </c>
      <c r="G438" s="537" t="s">
        <v>1297</v>
      </c>
      <c r="H438" s="537"/>
      <c r="I438" s="537" t="s">
        <v>1298</v>
      </c>
      <c r="J438" s="537" t="s">
        <v>4411</v>
      </c>
      <c r="K438" s="537"/>
      <c r="L438" s="537" t="s">
        <v>403</v>
      </c>
      <c r="M438" s="537"/>
      <c r="N438" s="537" t="s">
        <v>1462</v>
      </c>
      <c r="O438" s="537" t="s">
        <v>405</v>
      </c>
    </row>
    <row r="439" spans="1:15" ht="144.75" customHeight="1" x14ac:dyDescent="0.25">
      <c r="A439" s="537">
        <v>445</v>
      </c>
      <c r="B439" s="537" t="s">
        <v>1463</v>
      </c>
      <c r="C439" s="537" t="s">
        <v>1464</v>
      </c>
      <c r="D439" s="537" t="s">
        <v>407</v>
      </c>
      <c r="E439" s="537" t="s">
        <v>433</v>
      </c>
      <c r="F439" s="537" t="s">
        <v>413</v>
      </c>
      <c r="G439" s="537"/>
      <c r="H439" s="537"/>
      <c r="I439" s="537" t="s">
        <v>809</v>
      </c>
      <c r="J439" s="537"/>
      <c r="K439" s="537"/>
      <c r="L439" s="537" t="s">
        <v>403</v>
      </c>
      <c r="M439" s="537"/>
      <c r="N439" s="537" t="s">
        <v>1465</v>
      </c>
      <c r="O439" s="537" t="s">
        <v>811</v>
      </c>
    </row>
    <row r="440" spans="1:15" ht="144.75" customHeight="1" x14ac:dyDescent="0.25">
      <c r="A440" s="537">
        <v>446</v>
      </c>
      <c r="B440" s="537" t="s">
        <v>1466</v>
      </c>
      <c r="C440" s="537" t="s">
        <v>1467</v>
      </c>
      <c r="D440" s="537" t="s">
        <v>407</v>
      </c>
      <c r="E440" s="537" t="s">
        <v>433</v>
      </c>
      <c r="F440" s="537" t="s">
        <v>413</v>
      </c>
      <c r="G440" s="537" t="s">
        <v>814</v>
      </c>
      <c r="H440" s="537" t="s">
        <v>815</v>
      </c>
      <c r="I440" s="537" t="s">
        <v>815</v>
      </c>
      <c r="J440" s="537"/>
      <c r="K440" s="537"/>
      <c r="L440" s="537" t="s">
        <v>403</v>
      </c>
      <c r="M440" s="537"/>
      <c r="N440" s="537" t="s">
        <v>1468</v>
      </c>
      <c r="O440" s="537" t="s">
        <v>811</v>
      </c>
    </row>
    <row r="441" spans="1:15" s="288" customFormat="1" ht="144.75" customHeight="1" x14ac:dyDescent="0.25">
      <c r="A441" s="537">
        <v>447</v>
      </c>
      <c r="B441" s="537" t="s">
        <v>1469</v>
      </c>
      <c r="C441" s="537" t="s">
        <v>1470</v>
      </c>
      <c r="D441" s="537" t="s">
        <v>407</v>
      </c>
      <c r="E441" s="537" t="s">
        <v>433</v>
      </c>
      <c r="F441" s="537" t="s">
        <v>413</v>
      </c>
      <c r="G441" s="537"/>
      <c r="H441" s="537"/>
      <c r="I441" s="537" t="s">
        <v>809</v>
      </c>
      <c r="J441" s="537"/>
      <c r="K441" s="537"/>
      <c r="L441" s="537" t="s">
        <v>403</v>
      </c>
      <c r="M441" s="537"/>
      <c r="N441" s="537" t="s">
        <v>1471</v>
      </c>
      <c r="O441" s="537" t="s">
        <v>811</v>
      </c>
    </row>
    <row r="442" spans="1:15" ht="144.75" customHeight="1" x14ac:dyDescent="0.25">
      <c r="A442" s="537">
        <v>448</v>
      </c>
      <c r="B442" s="537" t="s">
        <v>1472</v>
      </c>
      <c r="C442" s="537" t="s">
        <v>1473</v>
      </c>
      <c r="D442" s="537" t="s">
        <v>407</v>
      </c>
      <c r="E442" s="537" t="s">
        <v>433</v>
      </c>
      <c r="F442" s="537" t="s">
        <v>413</v>
      </c>
      <c r="G442" s="537" t="s">
        <v>814</v>
      </c>
      <c r="H442" s="537" t="s">
        <v>815</v>
      </c>
      <c r="I442" s="537" t="s">
        <v>815</v>
      </c>
      <c r="J442" s="537"/>
      <c r="K442" s="537"/>
      <c r="L442" s="537" t="s">
        <v>403</v>
      </c>
      <c r="M442" s="537"/>
      <c r="N442" s="537" t="s">
        <v>1474</v>
      </c>
      <c r="O442" s="537" t="s">
        <v>811</v>
      </c>
    </row>
    <row r="443" spans="1:15" ht="144.75" customHeight="1" x14ac:dyDescent="0.25">
      <c r="A443" s="537">
        <v>449</v>
      </c>
      <c r="B443" s="537" t="s">
        <v>1475</v>
      </c>
      <c r="C443" s="537" t="s">
        <v>1476</v>
      </c>
      <c r="D443" s="537" t="s">
        <v>407</v>
      </c>
      <c r="E443" s="537" t="s">
        <v>1405</v>
      </c>
      <c r="F443" s="537" t="s">
        <v>408</v>
      </c>
      <c r="G443" s="537" t="s">
        <v>409</v>
      </c>
      <c r="H443" s="537" t="s">
        <v>824</v>
      </c>
      <c r="I443" s="537" t="s">
        <v>824</v>
      </c>
      <c r="J443" s="537"/>
      <c r="K443" s="537"/>
      <c r="L443" s="537" t="s">
        <v>403</v>
      </c>
      <c r="M443" s="537"/>
      <c r="N443" s="537" t="s">
        <v>1477</v>
      </c>
      <c r="O443" s="537" t="s">
        <v>405</v>
      </c>
    </row>
    <row r="444" spans="1:15" ht="144.75" customHeight="1" x14ac:dyDescent="0.25">
      <c r="A444" s="537">
        <v>450</v>
      </c>
      <c r="B444" s="537" t="s">
        <v>1478</v>
      </c>
      <c r="C444" s="537" t="s">
        <v>1479</v>
      </c>
      <c r="D444" s="537" t="s">
        <v>407</v>
      </c>
      <c r="E444" s="537" t="s">
        <v>1405</v>
      </c>
      <c r="F444" s="537" t="s">
        <v>413</v>
      </c>
      <c r="G444" s="537"/>
      <c r="H444" s="537"/>
      <c r="I444" s="537" t="s">
        <v>1480</v>
      </c>
      <c r="J444" s="537"/>
      <c r="K444" s="537"/>
      <c r="L444" s="537" t="s">
        <v>403</v>
      </c>
      <c r="M444" s="537"/>
      <c r="N444" s="537" t="s">
        <v>1481</v>
      </c>
      <c r="O444" s="537" t="s">
        <v>405</v>
      </c>
    </row>
    <row r="445" spans="1:15" ht="144.75" customHeight="1" x14ac:dyDescent="0.25">
      <c r="A445" s="537">
        <v>451</v>
      </c>
      <c r="B445" s="537" t="s">
        <v>1482</v>
      </c>
      <c r="C445" s="537" t="s">
        <v>1483</v>
      </c>
      <c r="D445" s="537" t="s">
        <v>407</v>
      </c>
      <c r="E445" s="537" t="s">
        <v>1405</v>
      </c>
      <c r="F445" s="537" t="s">
        <v>413</v>
      </c>
      <c r="G445" s="537"/>
      <c r="H445" s="537"/>
      <c r="I445" s="537" t="s">
        <v>1484</v>
      </c>
      <c r="J445" s="539" t="s">
        <v>4393</v>
      </c>
      <c r="K445" s="537"/>
      <c r="L445" s="537" t="s">
        <v>403</v>
      </c>
      <c r="M445" s="537"/>
      <c r="N445" s="537" t="s">
        <v>1485</v>
      </c>
      <c r="O445" s="537" t="s">
        <v>405</v>
      </c>
    </row>
    <row r="446" spans="1:15" ht="144.75" customHeight="1" x14ac:dyDescent="0.25">
      <c r="A446" s="537">
        <v>452</v>
      </c>
      <c r="B446" s="537" t="s">
        <v>1486</v>
      </c>
      <c r="C446" s="537" t="s">
        <v>1487</v>
      </c>
      <c r="D446" s="537" t="s">
        <v>407</v>
      </c>
      <c r="E446" s="537" t="s">
        <v>1405</v>
      </c>
      <c r="F446" s="537" t="s">
        <v>413</v>
      </c>
      <c r="G446" s="537" t="s">
        <v>1265</v>
      </c>
      <c r="H446" s="537" t="s">
        <v>1259</v>
      </c>
      <c r="I446" s="537" t="s">
        <v>1259</v>
      </c>
      <c r="J446" s="539" t="s">
        <v>4423</v>
      </c>
      <c r="K446" s="537"/>
      <c r="L446" s="537" t="s">
        <v>403</v>
      </c>
      <c r="M446" s="537"/>
      <c r="N446" s="537" t="s">
        <v>1488</v>
      </c>
      <c r="O446" s="537" t="s">
        <v>405</v>
      </c>
    </row>
    <row r="447" spans="1:15" ht="144.75" customHeight="1" x14ac:dyDescent="0.25">
      <c r="A447" s="537">
        <v>453</v>
      </c>
      <c r="B447" s="537" t="s">
        <v>1489</v>
      </c>
      <c r="C447" s="537" t="s">
        <v>1490</v>
      </c>
      <c r="D447" s="537" t="s">
        <v>407</v>
      </c>
      <c r="E447" s="537" t="s">
        <v>1405</v>
      </c>
      <c r="F447" s="537" t="s">
        <v>413</v>
      </c>
      <c r="G447" s="537" t="s">
        <v>457</v>
      </c>
      <c r="H447" s="537"/>
      <c r="I447" s="537" t="s">
        <v>458</v>
      </c>
      <c r="J447" s="539" t="s">
        <v>4162</v>
      </c>
      <c r="K447" s="537"/>
      <c r="L447" s="537" t="s">
        <v>403</v>
      </c>
      <c r="M447" s="537"/>
      <c r="N447" s="537" t="s">
        <v>1491</v>
      </c>
      <c r="O447" s="537" t="s">
        <v>405</v>
      </c>
    </row>
    <row r="448" spans="1:15" ht="144.75" customHeight="1" x14ac:dyDescent="0.25">
      <c r="A448" s="537">
        <v>454</v>
      </c>
      <c r="B448" s="537" t="s">
        <v>1492</v>
      </c>
      <c r="C448" s="537" t="s">
        <v>4425</v>
      </c>
      <c r="D448" s="537" t="s">
        <v>4149</v>
      </c>
      <c r="E448" s="537" t="s">
        <v>1405</v>
      </c>
      <c r="F448" s="537" t="s">
        <v>413</v>
      </c>
      <c r="G448" s="537"/>
      <c r="H448" s="537"/>
      <c r="I448" s="537" t="s">
        <v>828</v>
      </c>
      <c r="J448" s="539" t="s">
        <v>4163</v>
      </c>
      <c r="K448" s="537"/>
      <c r="L448" s="537" t="s">
        <v>403</v>
      </c>
      <c r="M448" s="537"/>
      <c r="N448" s="537" t="s">
        <v>1493</v>
      </c>
      <c r="O448" s="537" t="s">
        <v>405</v>
      </c>
    </row>
    <row r="449" spans="1:15" ht="144.75" customHeight="1" x14ac:dyDescent="0.25">
      <c r="A449" s="537">
        <v>455</v>
      </c>
      <c r="B449" s="537" t="s">
        <v>1494</v>
      </c>
      <c r="C449" s="537" t="s">
        <v>1495</v>
      </c>
      <c r="D449" s="537" t="s">
        <v>407</v>
      </c>
      <c r="E449" s="537" t="s">
        <v>1405</v>
      </c>
      <c r="F449" s="537" t="s">
        <v>413</v>
      </c>
      <c r="G449" s="537" t="s">
        <v>1290</v>
      </c>
      <c r="H449" s="537" t="s">
        <v>1291</v>
      </c>
      <c r="I449" s="537" t="s">
        <v>1291</v>
      </c>
      <c r="J449" s="539" t="s">
        <v>4254</v>
      </c>
      <c r="K449" s="537"/>
      <c r="L449" s="537" t="s">
        <v>403</v>
      </c>
      <c r="M449" s="537"/>
      <c r="N449" s="537" t="s">
        <v>1496</v>
      </c>
      <c r="O449" s="537" t="s">
        <v>405</v>
      </c>
    </row>
    <row r="450" spans="1:15" s="288" customFormat="1" ht="144.75" customHeight="1" x14ac:dyDescent="0.25">
      <c r="A450" s="537">
        <v>456</v>
      </c>
      <c r="B450" s="537" t="s">
        <v>1497</v>
      </c>
      <c r="C450" s="537" t="s">
        <v>1498</v>
      </c>
      <c r="D450" s="537" t="s">
        <v>407</v>
      </c>
      <c r="E450" s="537" t="s">
        <v>1405</v>
      </c>
      <c r="F450" s="537" t="s">
        <v>413</v>
      </c>
      <c r="G450" s="537"/>
      <c r="H450" s="537"/>
      <c r="I450" s="537" t="s">
        <v>1282</v>
      </c>
      <c r="J450" s="539" t="s">
        <v>4410</v>
      </c>
      <c r="K450" s="537"/>
      <c r="L450" s="537" t="s">
        <v>403</v>
      </c>
      <c r="M450" s="537"/>
      <c r="N450" s="537" t="s">
        <v>1499</v>
      </c>
      <c r="O450" s="537" t="s">
        <v>405</v>
      </c>
    </row>
    <row r="451" spans="1:15" s="288" customFormat="1" ht="144.75" customHeight="1" x14ac:dyDescent="0.25">
      <c r="A451" s="537">
        <v>457</v>
      </c>
      <c r="B451" s="537" t="s">
        <v>1500</v>
      </c>
      <c r="C451" s="537" t="s">
        <v>1501</v>
      </c>
      <c r="D451" s="537" t="s">
        <v>407</v>
      </c>
      <c r="E451" s="537" t="s">
        <v>1405</v>
      </c>
      <c r="F451" s="537" t="s">
        <v>413</v>
      </c>
      <c r="G451" s="537" t="s">
        <v>1297</v>
      </c>
      <c r="H451" s="537"/>
      <c r="I451" s="537" t="s">
        <v>1298</v>
      </c>
      <c r="J451" s="537" t="s">
        <v>4411</v>
      </c>
      <c r="K451" s="537"/>
      <c r="L451" s="537" t="s">
        <v>403</v>
      </c>
      <c r="M451" s="537"/>
      <c r="N451" s="537" t="s">
        <v>1502</v>
      </c>
      <c r="O451" s="537" t="s">
        <v>405</v>
      </c>
    </row>
    <row r="452" spans="1:15" s="288" customFormat="1" ht="144.75" customHeight="1" x14ac:dyDescent="0.25">
      <c r="A452" s="537">
        <v>458</v>
      </c>
      <c r="B452" s="537" t="s">
        <v>1503</v>
      </c>
      <c r="C452" s="537" t="s">
        <v>1504</v>
      </c>
      <c r="D452" s="537" t="s">
        <v>407</v>
      </c>
      <c r="E452" s="537" t="s">
        <v>1405</v>
      </c>
      <c r="F452" s="537" t="s">
        <v>413</v>
      </c>
      <c r="G452" s="537"/>
      <c r="H452" s="537"/>
      <c r="I452" s="537" t="s">
        <v>1275</v>
      </c>
      <c r="J452" s="537"/>
      <c r="K452" s="537"/>
      <c r="L452" s="537" t="s">
        <v>403</v>
      </c>
      <c r="M452" s="537"/>
      <c r="N452" s="537" t="s">
        <v>1505</v>
      </c>
      <c r="O452" s="537" t="s">
        <v>405</v>
      </c>
    </row>
    <row r="453" spans="1:15" s="288" customFormat="1" ht="144.75" customHeight="1" x14ac:dyDescent="0.25">
      <c r="A453" s="537">
        <v>459</v>
      </c>
      <c r="B453" s="537" t="s">
        <v>1506</v>
      </c>
      <c r="C453" s="537" t="s">
        <v>1248</v>
      </c>
      <c r="D453" s="537" t="s">
        <v>407</v>
      </c>
      <c r="E453" s="537" t="s">
        <v>1405</v>
      </c>
      <c r="F453" s="537" t="s">
        <v>47</v>
      </c>
      <c r="G453" s="537" t="s">
        <v>401</v>
      </c>
      <c r="H453" s="537" t="s">
        <v>402</v>
      </c>
      <c r="I453" s="537" t="s">
        <v>402</v>
      </c>
      <c r="J453" s="537"/>
      <c r="K453" s="537"/>
      <c r="L453" s="537" t="s">
        <v>403</v>
      </c>
      <c r="M453" s="537"/>
      <c r="N453" s="537" t="s">
        <v>1507</v>
      </c>
      <c r="O453" s="537" t="s">
        <v>405</v>
      </c>
    </row>
    <row r="454" spans="1:15" s="288" customFormat="1" ht="144.75" customHeight="1" x14ac:dyDescent="0.25">
      <c r="A454" s="537">
        <v>460</v>
      </c>
      <c r="B454" s="537" t="s">
        <v>1508</v>
      </c>
      <c r="C454" s="537" t="s">
        <v>1509</v>
      </c>
      <c r="D454" s="537" t="s">
        <v>407</v>
      </c>
      <c r="E454" s="537" t="s">
        <v>1405</v>
      </c>
      <c r="F454" s="537" t="s">
        <v>413</v>
      </c>
      <c r="G454" s="537"/>
      <c r="H454" s="537"/>
      <c r="I454" s="537" t="s">
        <v>852</v>
      </c>
      <c r="J454" s="537"/>
      <c r="K454" s="537"/>
      <c r="L454" s="537" t="s">
        <v>403</v>
      </c>
      <c r="M454" s="537"/>
      <c r="N454" s="537" t="s">
        <v>1510</v>
      </c>
      <c r="O454" s="537" t="s">
        <v>405</v>
      </c>
    </row>
    <row r="455" spans="1:15" s="288" customFormat="1" ht="144.75" customHeight="1" x14ac:dyDescent="0.25">
      <c r="A455" s="537">
        <v>461</v>
      </c>
      <c r="B455" s="537" t="s">
        <v>1511</v>
      </c>
      <c r="C455" s="537" t="s">
        <v>1512</v>
      </c>
      <c r="D455" s="537" t="s">
        <v>407</v>
      </c>
      <c r="E455" s="537" t="s">
        <v>1405</v>
      </c>
      <c r="F455" s="537" t="s">
        <v>408</v>
      </c>
      <c r="G455" s="537" t="s">
        <v>409</v>
      </c>
      <c r="H455" s="537" t="s">
        <v>824</v>
      </c>
      <c r="I455" s="537" t="s">
        <v>824</v>
      </c>
      <c r="J455" s="537"/>
      <c r="K455" s="537"/>
      <c r="L455" s="537" t="s">
        <v>403</v>
      </c>
      <c r="M455" s="537"/>
      <c r="N455" s="537" t="s">
        <v>1513</v>
      </c>
      <c r="O455" s="537" t="s">
        <v>405</v>
      </c>
    </row>
    <row r="456" spans="1:15" s="302" customFormat="1" ht="144.75" customHeight="1" x14ac:dyDescent="0.25">
      <c r="A456" s="537">
        <v>462</v>
      </c>
      <c r="B456" s="537" t="s">
        <v>1514</v>
      </c>
      <c r="C456" s="537" t="s">
        <v>1515</v>
      </c>
      <c r="D456" s="537" t="s">
        <v>407</v>
      </c>
      <c r="E456" s="537" t="s">
        <v>1405</v>
      </c>
      <c r="F456" s="537" t="s">
        <v>413</v>
      </c>
      <c r="G456" s="537"/>
      <c r="H456" s="537"/>
      <c r="I456" s="537" t="s">
        <v>1516</v>
      </c>
      <c r="J456" s="537" t="s">
        <v>1517</v>
      </c>
      <c r="K456" s="537"/>
      <c r="L456" s="537" t="s">
        <v>403</v>
      </c>
      <c r="M456" s="537"/>
      <c r="N456" s="537" t="s">
        <v>1518</v>
      </c>
      <c r="O456" s="537" t="s">
        <v>405</v>
      </c>
    </row>
    <row r="457" spans="1:15" s="302" customFormat="1" ht="144.75" customHeight="1" x14ac:dyDescent="0.25">
      <c r="A457" s="537">
        <v>463</v>
      </c>
      <c r="B457" s="537" t="s">
        <v>1519</v>
      </c>
      <c r="C457" s="537" t="s">
        <v>4426</v>
      </c>
      <c r="D457" s="537" t="s">
        <v>407</v>
      </c>
      <c r="E457" s="537" t="s">
        <v>444</v>
      </c>
      <c r="F457" s="537" t="s">
        <v>413</v>
      </c>
      <c r="G457" s="538" t="s">
        <v>558</v>
      </c>
      <c r="H457" s="538" t="s">
        <v>1291</v>
      </c>
      <c r="I457" s="538" t="s">
        <v>1291</v>
      </c>
      <c r="J457" s="539" t="s">
        <v>1309</v>
      </c>
      <c r="K457" s="537"/>
      <c r="L457" s="537" t="s">
        <v>445</v>
      </c>
      <c r="M457" s="537" t="s">
        <v>480</v>
      </c>
      <c r="N457" s="537" t="s">
        <v>1520</v>
      </c>
      <c r="O457" s="537" t="s">
        <v>482</v>
      </c>
    </row>
    <row r="458" spans="1:15" s="302" customFormat="1" ht="144.75" customHeight="1" x14ac:dyDescent="0.25">
      <c r="A458" s="537">
        <v>464</v>
      </c>
      <c r="B458" s="537" t="s">
        <v>1521</v>
      </c>
      <c r="C458" s="537" t="s">
        <v>1522</v>
      </c>
      <c r="D458" s="537" t="s">
        <v>407</v>
      </c>
      <c r="E458" s="537" t="s">
        <v>400</v>
      </c>
      <c r="F458" s="537" t="s">
        <v>484</v>
      </c>
      <c r="G458" s="537"/>
      <c r="H458" s="537"/>
      <c r="I458" s="537" t="s">
        <v>970</v>
      </c>
      <c r="J458" s="537"/>
      <c r="K458" s="537"/>
      <c r="L458" s="537" t="s">
        <v>403</v>
      </c>
      <c r="M458" s="537"/>
      <c r="N458" s="537" t="s">
        <v>1523</v>
      </c>
      <c r="O458" s="537" t="s">
        <v>405</v>
      </c>
    </row>
    <row r="459" spans="1:15" s="302" customFormat="1" ht="144.75" customHeight="1" x14ac:dyDescent="0.25">
      <c r="A459" s="537">
        <v>465</v>
      </c>
      <c r="B459" s="537" t="s">
        <v>1524</v>
      </c>
      <c r="C459" s="537" t="s">
        <v>1525</v>
      </c>
      <c r="D459" s="537" t="s">
        <v>407</v>
      </c>
      <c r="E459" s="537" t="s">
        <v>400</v>
      </c>
      <c r="F459" s="537" t="s">
        <v>484</v>
      </c>
      <c r="G459" s="537"/>
      <c r="H459" s="537"/>
      <c r="I459" s="537" t="s">
        <v>970</v>
      </c>
      <c r="J459" s="537"/>
      <c r="K459" s="537"/>
      <c r="L459" s="537" t="s">
        <v>403</v>
      </c>
      <c r="M459" s="537"/>
      <c r="N459" s="537" t="s">
        <v>1526</v>
      </c>
      <c r="O459" s="537" t="s">
        <v>405</v>
      </c>
    </row>
    <row r="460" spans="1:15" s="302" customFormat="1" ht="144.75" customHeight="1" x14ac:dyDescent="0.25">
      <c r="A460" s="537">
        <v>466</v>
      </c>
      <c r="B460" s="537" t="s">
        <v>1527</v>
      </c>
      <c r="C460" s="537" t="s">
        <v>1528</v>
      </c>
      <c r="D460" s="537" t="s">
        <v>407</v>
      </c>
      <c r="E460" s="537" t="s">
        <v>400</v>
      </c>
      <c r="F460" s="537" t="s">
        <v>484</v>
      </c>
      <c r="G460" s="537"/>
      <c r="H460" s="537"/>
      <c r="I460" s="537" t="s">
        <v>970</v>
      </c>
      <c r="J460" s="537"/>
      <c r="K460" s="537"/>
      <c r="L460" s="537" t="s">
        <v>403</v>
      </c>
      <c r="M460" s="537"/>
      <c r="N460" s="537" t="s">
        <v>1529</v>
      </c>
      <c r="O460" s="537" t="s">
        <v>405</v>
      </c>
    </row>
    <row r="461" spans="1:15" s="302" customFormat="1" ht="144.75" customHeight="1" x14ac:dyDescent="0.25">
      <c r="A461" s="537">
        <v>467</v>
      </c>
      <c r="B461" s="537" t="s">
        <v>1530</v>
      </c>
      <c r="C461" s="537" t="s">
        <v>1531</v>
      </c>
      <c r="D461" s="537" t="s">
        <v>407</v>
      </c>
      <c r="E461" s="537" t="s">
        <v>444</v>
      </c>
      <c r="F461" s="537" t="s">
        <v>413</v>
      </c>
      <c r="G461" s="538"/>
      <c r="H461" s="538" t="s">
        <v>1532</v>
      </c>
      <c r="I461" s="538" t="s">
        <v>1533</v>
      </c>
      <c r="J461" s="539" t="s">
        <v>1309</v>
      </c>
      <c r="K461" s="537"/>
      <c r="L461" s="537" t="s">
        <v>445</v>
      </c>
      <c r="M461" s="537" t="s">
        <v>480</v>
      </c>
      <c r="N461" s="537"/>
      <c r="O461" s="537" t="s">
        <v>1534</v>
      </c>
    </row>
    <row r="462" spans="1:15" s="302" customFormat="1" ht="144.75" customHeight="1" x14ac:dyDescent="0.25">
      <c r="A462" s="537">
        <v>468</v>
      </c>
      <c r="B462" s="537" t="s">
        <v>1535</v>
      </c>
      <c r="C462" s="537" t="s">
        <v>1536</v>
      </c>
      <c r="D462" s="537" t="s">
        <v>407</v>
      </c>
      <c r="E462" s="537" t="s">
        <v>444</v>
      </c>
      <c r="F462" s="537" t="s">
        <v>413</v>
      </c>
      <c r="G462" s="538"/>
      <c r="H462" s="538"/>
      <c r="I462" s="538">
        <v>240</v>
      </c>
      <c r="J462" s="539" t="s">
        <v>1309</v>
      </c>
      <c r="K462" s="537"/>
      <c r="L462" s="537" t="s">
        <v>445</v>
      </c>
      <c r="M462" s="537" t="s">
        <v>480</v>
      </c>
      <c r="N462" s="537"/>
      <c r="O462" s="537" t="s">
        <v>1537</v>
      </c>
    </row>
    <row r="463" spans="1:15" s="288" customFormat="1" ht="144.75" customHeight="1" x14ac:dyDescent="0.25">
      <c r="A463" s="537">
        <v>469</v>
      </c>
      <c r="B463" s="537" t="s">
        <v>1538</v>
      </c>
      <c r="C463" s="537" t="s">
        <v>1539</v>
      </c>
      <c r="D463" s="537" t="s">
        <v>407</v>
      </c>
      <c r="E463" s="537" t="s">
        <v>433</v>
      </c>
      <c r="F463" s="537" t="s">
        <v>413</v>
      </c>
      <c r="G463" s="537"/>
      <c r="H463" s="537"/>
      <c r="I463" s="537" t="s">
        <v>1540</v>
      </c>
      <c r="J463" s="537"/>
      <c r="K463" s="537"/>
      <c r="L463" s="537" t="s">
        <v>403</v>
      </c>
      <c r="M463" s="537"/>
      <c r="N463" s="537" t="s">
        <v>1541</v>
      </c>
      <c r="O463" s="537" t="s">
        <v>811</v>
      </c>
    </row>
    <row r="464" spans="1:15" s="288" customFormat="1" ht="144.75" customHeight="1" x14ac:dyDescent="0.25">
      <c r="A464" s="537">
        <v>470</v>
      </c>
      <c r="B464" s="537" t="s">
        <v>1542</v>
      </c>
      <c r="C464" s="537" t="s">
        <v>1543</v>
      </c>
      <c r="D464" s="537" t="s">
        <v>407</v>
      </c>
      <c r="E464" s="537" t="s">
        <v>433</v>
      </c>
      <c r="F464" s="537" t="s">
        <v>413</v>
      </c>
      <c r="G464" s="537" t="s">
        <v>814</v>
      </c>
      <c r="H464" s="537" t="s">
        <v>815</v>
      </c>
      <c r="I464" s="537" t="s">
        <v>815</v>
      </c>
      <c r="J464" s="537"/>
      <c r="K464" s="537"/>
      <c r="L464" s="537" t="s">
        <v>403</v>
      </c>
      <c r="M464" s="537"/>
      <c r="N464" s="537" t="s">
        <v>1544</v>
      </c>
      <c r="O464" s="537" t="s">
        <v>811</v>
      </c>
    </row>
    <row r="465" spans="1:15" s="288" customFormat="1" ht="144.75" customHeight="1" x14ac:dyDescent="0.25">
      <c r="A465" s="537">
        <v>471</v>
      </c>
      <c r="B465" s="537" t="s">
        <v>1545</v>
      </c>
      <c r="C465" s="537" t="s">
        <v>1546</v>
      </c>
      <c r="D465" s="537" t="s">
        <v>407</v>
      </c>
      <c r="E465" s="537" t="s">
        <v>400</v>
      </c>
      <c r="F465" s="537" t="s">
        <v>413</v>
      </c>
      <c r="G465" s="537"/>
      <c r="H465" s="537"/>
      <c r="I465" s="537" t="s">
        <v>1547</v>
      </c>
      <c r="J465" s="537"/>
      <c r="K465" s="537"/>
      <c r="L465" s="537" t="s">
        <v>403</v>
      </c>
      <c r="M465" s="537"/>
      <c r="N465" s="537" t="s">
        <v>1548</v>
      </c>
      <c r="O465" s="537" t="s">
        <v>405</v>
      </c>
    </row>
    <row r="466" spans="1:15" s="288" customFormat="1" ht="144.75" customHeight="1" x14ac:dyDescent="0.25">
      <c r="A466" s="537">
        <v>472</v>
      </c>
      <c r="B466" s="537" t="s">
        <v>1549</v>
      </c>
      <c r="C466" s="537" t="s">
        <v>1550</v>
      </c>
      <c r="D466" s="537" t="s">
        <v>407</v>
      </c>
      <c r="E466" s="537" t="s">
        <v>400</v>
      </c>
      <c r="F466" s="537" t="s">
        <v>413</v>
      </c>
      <c r="G466" s="537"/>
      <c r="H466" s="537"/>
      <c r="I466" s="537">
        <v>255</v>
      </c>
      <c r="J466" s="537"/>
      <c r="K466" s="537"/>
      <c r="L466" s="537" t="s">
        <v>403</v>
      </c>
      <c r="M466" s="537"/>
      <c r="N466" s="537" t="s">
        <v>1551</v>
      </c>
      <c r="O466" s="537" t="s">
        <v>405</v>
      </c>
    </row>
    <row r="467" spans="1:15" s="288" customFormat="1" ht="144.75" customHeight="1" x14ac:dyDescent="0.25">
      <c r="A467" s="537">
        <v>473</v>
      </c>
      <c r="B467" s="537" t="s">
        <v>1552</v>
      </c>
      <c r="C467" s="537" t="s">
        <v>4427</v>
      </c>
      <c r="D467" s="537" t="s">
        <v>443</v>
      </c>
      <c r="E467" s="537" t="s">
        <v>444</v>
      </c>
      <c r="F467" s="537" t="s">
        <v>413</v>
      </c>
      <c r="G467" s="537"/>
      <c r="H467" s="540"/>
      <c r="I467" s="538" t="s">
        <v>1553</v>
      </c>
      <c r="J467" s="539" t="s">
        <v>4428</v>
      </c>
      <c r="K467" s="537"/>
      <c r="L467" s="537" t="s">
        <v>425</v>
      </c>
      <c r="M467" s="537" t="s">
        <v>904</v>
      </c>
      <c r="N467" s="537" t="s">
        <v>1554</v>
      </c>
      <c r="O467" s="537" t="s">
        <v>428</v>
      </c>
    </row>
    <row r="468" spans="1:15" s="288" customFormat="1" ht="144.75" customHeight="1" x14ac:dyDescent="0.25">
      <c r="A468" s="537">
        <v>474</v>
      </c>
      <c r="B468" s="537" t="s">
        <v>1555</v>
      </c>
      <c r="C468" s="537" t="s">
        <v>4429</v>
      </c>
      <c r="D468" s="537" t="s">
        <v>443</v>
      </c>
      <c r="E468" s="537" t="s">
        <v>444</v>
      </c>
      <c r="F468" s="537" t="s">
        <v>413</v>
      </c>
      <c r="G468" s="537" t="s">
        <v>900</v>
      </c>
      <c r="H468" s="538">
        <v>2</v>
      </c>
      <c r="I468" s="538">
        <v>2</v>
      </c>
      <c r="J468" s="539" t="s">
        <v>4428</v>
      </c>
      <c r="K468" s="537"/>
      <c r="L468" s="537" t="s">
        <v>425</v>
      </c>
      <c r="M468" s="537" t="s">
        <v>904</v>
      </c>
      <c r="N468" s="537" t="s">
        <v>1554</v>
      </c>
      <c r="O468" s="537" t="s">
        <v>428</v>
      </c>
    </row>
    <row r="469" spans="1:15" ht="144.75" customHeight="1" x14ac:dyDescent="0.25">
      <c r="A469" s="537">
        <v>475</v>
      </c>
      <c r="B469" s="537" t="s">
        <v>1556</v>
      </c>
      <c r="C469" s="537" t="s">
        <v>4430</v>
      </c>
      <c r="D469" s="537" t="s">
        <v>443</v>
      </c>
      <c r="E469" s="537" t="s">
        <v>444</v>
      </c>
      <c r="F469" s="537" t="s">
        <v>413</v>
      </c>
      <c r="G469" s="537" t="s">
        <v>1557</v>
      </c>
      <c r="H469" s="538">
        <v>5</v>
      </c>
      <c r="I469" s="538">
        <v>5</v>
      </c>
      <c r="J469" s="539" t="s">
        <v>4428</v>
      </c>
      <c r="K469" s="537"/>
      <c r="L469" s="537" t="s">
        <v>425</v>
      </c>
      <c r="M469" s="537" t="s">
        <v>904</v>
      </c>
      <c r="N469" s="537" t="s">
        <v>1554</v>
      </c>
      <c r="O469" s="537" t="s">
        <v>428</v>
      </c>
    </row>
    <row r="470" spans="1:15" ht="144.75" customHeight="1" x14ac:dyDescent="0.25">
      <c r="A470" s="537">
        <v>476</v>
      </c>
      <c r="B470" s="537" t="s">
        <v>1558</v>
      </c>
      <c r="C470" s="537" t="s">
        <v>1559</v>
      </c>
      <c r="D470" s="537" t="s">
        <v>443</v>
      </c>
      <c r="E470" s="537" t="s">
        <v>444</v>
      </c>
      <c r="F470" s="537" t="s">
        <v>413</v>
      </c>
      <c r="G470" s="537"/>
      <c r="H470" s="538"/>
      <c r="I470" s="538" t="s">
        <v>1553</v>
      </c>
      <c r="J470" s="539"/>
      <c r="K470" s="537"/>
      <c r="L470" s="537" t="s">
        <v>425</v>
      </c>
      <c r="M470" s="537" t="s">
        <v>904</v>
      </c>
      <c r="N470" s="537" t="s">
        <v>1560</v>
      </c>
      <c r="O470" s="537" t="s">
        <v>428</v>
      </c>
    </row>
    <row r="471" spans="1:15" ht="144.75" customHeight="1" x14ac:dyDescent="0.25">
      <c r="A471" s="537">
        <v>477</v>
      </c>
      <c r="B471" s="537" t="s">
        <v>1561</v>
      </c>
      <c r="C471" s="537" t="s">
        <v>4431</v>
      </c>
      <c r="D471" s="537" t="s">
        <v>443</v>
      </c>
      <c r="E471" s="537" t="s">
        <v>444</v>
      </c>
      <c r="F471" s="537" t="s">
        <v>413</v>
      </c>
      <c r="G471" s="537"/>
      <c r="H471" s="540"/>
      <c r="I471" s="538" t="s">
        <v>1553</v>
      </c>
      <c r="J471" s="539" t="s">
        <v>4428</v>
      </c>
      <c r="K471" s="537"/>
      <c r="L471" s="537" t="s">
        <v>425</v>
      </c>
      <c r="M471" s="537" t="s">
        <v>904</v>
      </c>
      <c r="N471" s="537" t="s">
        <v>1554</v>
      </c>
      <c r="O471" s="537" t="s">
        <v>428</v>
      </c>
    </row>
    <row r="472" spans="1:15" ht="144.75" customHeight="1" x14ac:dyDescent="0.25">
      <c r="A472" s="537">
        <v>478</v>
      </c>
      <c r="B472" s="537" t="s">
        <v>1562</v>
      </c>
      <c r="C472" s="537" t="s">
        <v>4432</v>
      </c>
      <c r="D472" s="537" t="s">
        <v>423</v>
      </c>
      <c r="E472" s="537" t="s">
        <v>444</v>
      </c>
      <c r="F472" s="537" t="s">
        <v>413</v>
      </c>
      <c r="G472" s="537" t="s">
        <v>1557</v>
      </c>
      <c r="H472" s="538">
        <v>5</v>
      </c>
      <c r="I472" s="538">
        <v>5</v>
      </c>
      <c r="J472" s="539" t="s">
        <v>4428</v>
      </c>
      <c r="K472" s="537"/>
      <c r="L472" s="537" t="s">
        <v>425</v>
      </c>
      <c r="M472" s="537" t="s">
        <v>904</v>
      </c>
      <c r="N472" s="537" t="s">
        <v>1563</v>
      </c>
      <c r="O472" s="537" t="s">
        <v>428</v>
      </c>
    </row>
    <row r="473" spans="1:15" s="288" customFormat="1" ht="144.75" customHeight="1" x14ac:dyDescent="0.25">
      <c r="A473" s="537">
        <v>479</v>
      </c>
      <c r="B473" s="537" t="s">
        <v>1564</v>
      </c>
      <c r="C473" s="537" t="s">
        <v>4433</v>
      </c>
      <c r="D473" s="537" t="s">
        <v>443</v>
      </c>
      <c r="E473" s="537" t="s">
        <v>444</v>
      </c>
      <c r="F473" s="537" t="s">
        <v>413</v>
      </c>
      <c r="G473" s="537"/>
      <c r="H473" s="538"/>
      <c r="I473" s="538" t="s">
        <v>449</v>
      </c>
      <c r="J473" s="539"/>
      <c r="K473" s="537"/>
      <c r="L473" s="537" t="s">
        <v>425</v>
      </c>
      <c r="M473" s="537" t="s">
        <v>904</v>
      </c>
      <c r="N473" s="537" t="s">
        <v>1563</v>
      </c>
      <c r="O473" s="537" t="s">
        <v>428</v>
      </c>
    </row>
    <row r="474" spans="1:15" s="288" customFormat="1" ht="144.75" customHeight="1" x14ac:dyDescent="0.25">
      <c r="A474" s="537">
        <v>480</v>
      </c>
      <c r="B474" s="537" t="s">
        <v>1565</v>
      </c>
      <c r="C474" s="537" t="s">
        <v>4434</v>
      </c>
      <c r="D474" s="537" t="s">
        <v>423</v>
      </c>
      <c r="E474" s="537" t="s">
        <v>444</v>
      </c>
      <c r="F474" s="537" t="s">
        <v>413</v>
      </c>
      <c r="G474" s="537"/>
      <c r="H474" s="538"/>
      <c r="I474" s="538" t="s">
        <v>1553</v>
      </c>
      <c r="J474" s="539" t="s">
        <v>4428</v>
      </c>
      <c r="K474" s="537"/>
      <c r="L474" s="537" t="s">
        <v>425</v>
      </c>
      <c r="M474" s="537" t="s">
        <v>904</v>
      </c>
      <c r="N474" s="537" t="s">
        <v>1563</v>
      </c>
      <c r="O474" s="537" t="s">
        <v>428</v>
      </c>
    </row>
  </sheetData>
  <sheetProtection autoFilter="0"/>
  <mergeCells count="1">
    <mergeCell ref="A1:O1"/>
  </mergeCells>
  <phoneticPr fontId="21" type="noConversion"/>
  <dataValidations count="1">
    <dataValidation allowBlank="1" showInputMessage="1" showErrorMessage="1" sqref="M2:M8 M11:M1048576" xr:uid="{86897E8D-AED8-4AF2-B232-509F64B56921}"/>
  </dataValidations>
  <pageMargins left="0.75" right="0.75" top="1" bottom="1" header="0.5" footer="0.5"/>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2776D-CAD3-4D86-BE03-2615E2C16AFF}">
  <sheetPr codeName="Sheet7">
    <tabColor theme="9" tint="0.39997558519241921"/>
  </sheetPr>
  <dimension ref="A1:D34"/>
  <sheetViews>
    <sheetView showGridLines="0" zoomScaleNormal="100" workbookViewId="0">
      <selection sqref="A1:C1"/>
    </sheetView>
  </sheetViews>
  <sheetFormatPr defaultColWidth="8.5703125" defaultRowHeight="15" x14ac:dyDescent="0.25"/>
  <cols>
    <col min="1" max="1" width="17.42578125" style="228" bestFit="1" customWidth="1"/>
    <col min="2" max="2" width="33.42578125" style="228" customWidth="1"/>
    <col min="3" max="3" width="109.5703125" style="228" customWidth="1"/>
    <col min="4" max="16384" width="8.5703125" style="228"/>
  </cols>
  <sheetData>
    <row r="1" spans="1:4" s="327" customFormat="1" ht="27" customHeight="1" x14ac:dyDescent="0.25">
      <c r="A1" s="685" t="s">
        <v>1566</v>
      </c>
      <c r="B1" s="685"/>
      <c r="C1" s="685"/>
      <c r="D1" s="416"/>
    </row>
    <row r="2" spans="1:4" x14ac:dyDescent="0.25">
      <c r="A2" s="271"/>
      <c r="B2" s="271"/>
      <c r="C2" s="271"/>
      <c r="D2" s="273"/>
    </row>
    <row r="3" spans="1:4" ht="23.45" customHeight="1" x14ac:dyDescent="0.25">
      <c r="A3" s="686" t="s">
        <v>1567</v>
      </c>
      <c r="B3" s="686"/>
      <c r="C3" s="686"/>
      <c r="D3" s="271"/>
    </row>
    <row r="4" spans="1:4" ht="22.35" customHeight="1" x14ac:dyDescent="0.25">
      <c r="A4" s="328" t="s">
        <v>1568</v>
      </c>
      <c r="B4" s="328" t="s">
        <v>1569</v>
      </c>
      <c r="C4" s="328" t="s">
        <v>1570</v>
      </c>
      <c r="D4" s="273"/>
    </row>
    <row r="5" spans="1:4" ht="20.25" customHeight="1" x14ac:dyDescent="0.25">
      <c r="A5" s="689" t="s">
        <v>1571</v>
      </c>
      <c r="B5" s="280" t="s">
        <v>1572</v>
      </c>
      <c r="C5" s="280" t="s">
        <v>1573</v>
      </c>
      <c r="D5" s="273"/>
    </row>
    <row r="6" spans="1:4" ht="45" x14ac:dyDescent="0.25">
      <c r="A6" s="689"/>
      <c r="B6" s="280" t="s">
        <v>1574</v>
      </c>
      <c r="C6" s="280" t="s">
        <v>1575</v>
      </c>
      <c r="D6" s="273"/>
    </row>
    <row r="7" spans="1:4" ht="20.25" customHeight="1" x14ac:dyDescent="0.25">
      <c r="A7" s="689"/>
      <c r="B7" s="280" t="s">
        <v>1576</v>
      </c>
      <c r="C7" s="280" t="s">
        <v>1577</v>
      </c>
      <c r="D7" s="273"/>
    </row>
    <row r="8" spans="1:4" ht="20.25" customHeight="1" x14ac:dyDescent="0.25">
      <c r="A8" s="689" t="s">
        <v>1578</v>
      </c>
      <c r="B8" s="280" t="s">
        <v>1579</v>
      </c>
      <c r="C8" s="280" t="s">
        <v>1580</v>
      </c>
      <c r="D8" s="273"/>
    </row>
    <row r="9" spans="1:4" ht="20.25" customHeight="1" x14ac:dyDescent="0.25">
      <c r="A9" s="689"/>
      <c r="B9" s="280" t="s">
        <v>1581</v>
      </c>
      <c r="C9" s="280" t="s">
        <v>1582</v>
      </c>
      <c r="D9" s="273"/>
    </row>
    <row r="10" spans="1:4" ht="20.25" customHeight="1" x14ac:dyDescent="0.25">
      <c r="A10" s="689"/>
      <c r="B10" s="280" t="s">
        <v>1583</v>
      </c>
      <c r="C10" s="280" t="s">
        <v>1584</v>
      </c>
      <c r="D10" s="273"/>
    </row>
    <row r="11" spans="1:4" ht="20.25" customHeight="1" x14ac:dyDescent="0.25">
      <c r="A11" s="689" t="s">
        <v>1585</v>
      </c>
      <c r="B11" s="280" t="s">
        <v>1586</v>
      </c>
      <c r="C11" s="280" t="s">
        <v>1587</v>
      </c>
      <c r="D11" s="273"/>
    </row>
    <row r="12" spans="1:4" ht="60" x14ac:dyDescent="0.25">
      <c r="A12" s="689"/>
      <c r="B12" s="527" t="s">
        <v>1588</v>
      </c>
      <c r="C12" s="527" t="s">
        <v>4435</v>
      </c>
      <c r="D12" s="273"/>
    </row>
    <row r="13" spans="1:4" ht="45" x14ac:dyDescent="0.25">
      <c r="A13" s="689"/>
      <c r="B13" s="527" t="s">
        <v>1589</v>
      </c>
      <c r="C13" s="527" t="s">
        <v>1590</v>
      </c>
      <c r="D13" s="273"/>
    </row>
    <row r="14" spans="1:4" ht="20.25" customHeight="1" x14ac:dyDescent="0.25">
      <c r="A14" s="689"/>
      <c r="B14" s="280" t="s">
        <v>1591</v>
      </c>
      <c r="C14" s="280" t="s">
        <v>1592</v>
      </c>
      <c r="D14" s="273"/>
    </row>
    <row r="15" spans="1:4" ht="30" x14ac:dyDescent="0.25">
      <c r="A15" s="689"/>
      <c r="B15" s="280" t="s">
        <v>1593</v>
      </c>
      <c r="C15" s="527" t="s">
        <v>4436</v>
      </c>
      <c r="D15" s="273"/>
    </row>
    <row r="16" spans="1:4" ht="30" x14ac:dyDescent="0.25">
      <c r="A16" s="689"/>
      <c r="B16" s="280" t="s">
        <v>1594</v>
      </c>
      <c r="C16" s="527" t="s">
        <v>4437</v>
      </c>
      <c r="D16" s="273"/>
    </row>
    <row r="17" spans="1:4" ht="75" x14ac:dyDescent="0.25">
      <c r="A17" s="690" t="s">
        <v>1595</v>
      </c>
      <c r="B17" s="280" t="s">
        <v>1596</v>
      </c>
      <c r="C17" s="527" t="s">
        <v>4438</v>
      </c>
      <c r="D17" s="273"/>
    </row>
    <row r="18" spans="1:4" ht="62.25" customHeight="1" x14ac:dyDescent="0.25">
      <c r="A18" s="690"/>
      <c r="B18" s="280" t="s">
        <v>1597</v>
      </c>
      <c r="C18" s="281" t="s">
        <v>1598</v>
      </c>
      <c r="D18" s="273"/>
    </row>
    <row r="19" spans="1:4" ht="30" x14ac:dyDescent="0.25">
      <c r="A19" s="689" t="s">
        <v>1599</v>
      </c>
      <c r="B19" s="280" t="s">
        <v>1600</v>
      </c>
      <c r="C19" s="280" t="s">
        <v>1601</v>
      </c>
      <c r="D19" s="273"/>
    </row>
    <row r="20" spans="1:4" ht="30" x14ac:dyDescent="0.25">
      <c r="A20" s="689"/>
      <c r="B20" s="280" t="s">
        <v>1602</v>
      </c>
      <c r="C20" s="280" t="s">
        <v>1603</v>
      </c>
      <c r="D20" s="273"/>
    </row>
    <row r="21" spans="1:4" ht="20.25" customHeight="1" x14ac:dyDescent="0.25">
      <c r="A21" s="689"/>
      <c r="B21" s="280" t="s">
        <v>1604</v>
      </c>
      <c r="C21" s="280" t="s">
        <v>1605</v>
      </c>
      <c r="D21" s="273"/>
    </row>
    <row r="22" spans="1:4" ht="20.25" customHeight="1" x14ac:dyDescent="0.25">
      <c r="A22" s="689"/>
      <c r="B22" s="280" t="s">
        <v>1606</v>
      </c>
      <c r="C22" s="280" t="s">
        <v>1607</v>
      </c>
      <c r="D22" s="273"/>
    </row>
    <row r="23" spans="1:4" ht="90" x14ac:dyDescent="0.25">
      <c r="A23" s="689"/>
      <c r="B23" s="280" t="s">
        <v>1608</v>
      </c>
      <c r="C23" s="280" t="s">
        <v>1609</v>
      </c>
      <c r="D23" s="273"/>
    </row>
    <row r="24" spans="1:4" ht="30" x14ac:dyDescent="0.25">
      <c r="A24" s="689"/>
      <c r="B24" s="280" t="s">
        <v>1610</v>
      </c>
      <c r="C24" s="280" t="s">
        <v>1611</v>
      </c>
      <c r="D24" s="273"/>
    </row>
    <row r="26" spans="1:4" ht="15" customHeight="1" x14ac:dyDescent="0.25">
      <c r="A26" s="670" t="s">
        <v>1612</v>
      </c>
      <c r="B26" s="670"/>
      <c r="C26" s="670"/>
      <c r="D26" s="271"/>
    </row>
    <row r="27" spans="1:4" ht="60" customHeight="1" x14ac:dyDescent="0.25">
      <c r="A27" s="284">
        <v>1</v>
      </c>
      <c r="B27" s="673" t="s">
        <v>1613</v>
      </c>
      <c r="C27" s="673"/>
      <c r="D27" s="271"/>
    </row>
    <row r="28" spans="1:4" ht="127.5" customHeight="1" x14ac:dyDescent="0.25">
      <c r="A28" s="284">
        <v>2</v>
      </c>
      <c r="B28" s="673" t="s">
        <v>1614</v>
      </c>
      <c r="C28" s="673"/>
      <c r="D28" s="271"/>
    </row>
    <row r="29" spans="1:4" ht="96.75" customHeight="1" x14ac:dyDescent="0.25">
      <c r="A29" s="284">
        <v>3</v>
      </c>
      <c r="B29" s="673" t="s">
        <v>1615</v>
      </c>
      <c r="C29" s="673"/>
      <c r="D29" s="271"/>
    </row>
    <row r="30" spans="1:4" ht="40.5" customHeight="1" x14ac:dyDescent="0.25">
      <c r="A30" s="284">
        <v>4</v>
      </c>
      <c r="B30" s="673" t="s">
        <v>1616</v>
      </c>
      <c r="C30" s="673"/>
      <c r="D30" s="271"/>
    </row>
    <row r="31" spans="1:4" ht="114.75" customHeight="1" x14ac:dyDescent="0.25">
      <c r="A31" s="294">
        <v>5</v>
      </c>
      <c r="B31" s="691" t="s">
        <v>1617</v>
      </c>
      <c r="C31" s="691"/>
      <c r="D31" s="271"/>
    </row>
    <row r="32" spans="1:4" ht="52.5" customHeight="1" x14ac:dyDescent="0.25">
      <c r="A32" s="294">
        <v>6</v>
      </c>
      <c r="B32" s="687" t="s">
        <v>1618</v>
      </c>
      <c r="C32" s="688"/>
      <c r="D32" s="271"/>
    </row>
    <row r="33" spans="1:4" x14ac:dyDescent="0.25">
      <c r="A33" s="271"/>
      <c r="B33" s="271"/>
      <c r="C33" s="271"/>
      <c r="D33" s="273"/>
    </row>
    <row r="34" spans="1:4" x14ac:dyDescent="0.25">
      <c r="A34" s="273"/>
      <c r="B34" s="273"/>
      <c r="C34" s="273"/>
      <c r="D34" s="273"/>
    </row>
  </sheetData>
  <mergeCells count="14">
    <mergeCell ref="A1:C1"/>
    <mergeCell ref="A3:C3"/>
    <mergeCell ref="B32:C32"/>
    <mergeCell ref="B29:C29"/>
    <mergeCell ref="B30:C30"/>
    <mergeCell ref="A5:A7"/>
    <mergeCell ref="A8:A10"/>
    <mergeCell ref="A11:A16"/>
    <mergeCell ref="A17:A18"/>
    <mergeCell ref="B28:C28"/>
    <mergeCell ref="A26:C26"/>
    <mergeCell ref="B27:C27"/>
    <mergeCell ref="A19:A24"/>
    <mergeCell ref="B31:C3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245F5-88F5-4CB3-92E9-39973504A6B9}">
  <sheetPr codeName="Sheet8">
    <tabColor theme="9" tint="0.39997558519241921"/>
  </sheetPr>
  <dimension ref="A1:R220"/>
  <sheetViews>
    <sheetView zoomScale="70" zoomScaleNormal="70" workbookViewId="0">
      <pane ySplit="7" topLeftCell="A39" activePane="bottomLeft" state="frozen"/>
      <selection pane="bottomLeft" activeCell="A6" sqref="A6:C6"/>
    </sheetView>
  </sheetViews>
  <sheetFormatPr defaultColWidth="9.42578125" defaultRowHeight="15" customHeight="1" x14ac:dyDescent="0.25"/>
  <cols>
    <col min="1" max="1" width="15.85546875" style="234" customWidth="1"/>
    <col min="2" max="3" width="25.85546875" style="234" customWidth="1"/>
    <col min="4" max="4" width="10.85546875" style="296" customWidth="1"/>
    <col min="5" max="5" width="30.85546875" style="235" customWidth="1"/>
    <col min="6" max="6" width="30.85546875" style="420" customWidth="1"/>
    <col min="7" max="7" width="55.85546875" style="289" customWidth="1"/>
    <col min="8" max="9" width="28.85546875" style="235" customWidth="1"/>
    <col min="10" max="10" width="40.85546875" style="235" customWidth="1"/>
    <col min="11" max="11" width="40.85546875" style="233" customWidth="1"/>
    <col min="12" max="12" width="16.42578125" style="232" customWidth="1"/>
    <col min="13" max="13" width="16" style="232" bestFit="1" customWidth="1"/>
    <col min="14" max="14" width="13.42578125" style="232" bestFit="1" customWidth="1"/>
    <col min="15" max="15" width="13.5703125" style="232" bestFit="1" customWidth="1"/>
    <col min="16" max="18" width="38.42578125" style="232" customWidth="1"/>
    <col min="19" max="16384" width="9.42578125" style="230"/>
  </cols>
  <sheetData>
    <row r="1" spans="1:18" ht="15.6" hidden="1" customHeight="1" thickBot="1" x14ac:dyDescent="0.3">
      <c r="A1" s="612" t="s">
        <v>1619</v>
      </c>
      <c r="B1" s="612"/>
      <c r="C1" s="612"/>
      <c r="D1" s="612"/>
      <c r="E1" s="612"/>
      <c r="F1" s="612"/>
      <c r="G1" s="612"/>
      <c r="H1" s="612"/>
      <c r="I1" s="612"/>
      <c r="J1" s="612"/>
      <c r="K1" s="612"/>
      <c r="L1" s="63"/>
      <c r="M1" s="63"/>
      <c r="N1" s="63"/>
      <c r="O1" s="63"/>
      <c r="P1" s="63"/>
      <c r="Q1" s="63"/>
      <c r="R1" s="63"/>
    </row>
    <row r="2" spans="1:18" ht="21.6" hidden="1" customHeight="1" thickBot="1" x14ac:dyDescent="0.3">
      <c r="A2" s="613" t="s">
        <v>1620</v>
      </c>
      <c r="B2" s="613"/>
      <c r="C2" s="613"/>
      <c r="D2" s="614" t="s">
        <v>1621</v>
      </c>
      <c r="E2" s="614"/>
      <c r="F2" s="614"/>
      <c r="G2" s="614"/>
      <c r="H2" s="614"/>
      <c r="I2" s="614"/>
      <c r="J2" s="614"/>
      <c r="K2" s="614"/>
      <c r="L2" s="63"/>
      <c r="M2" s="63"/>
      <c r="N2" s="63"/>
      <c r="O2" s="63"/>
      <c r="P2" s="63"/>
      <c r="Q2" s="63"/>
      <c r="R2" s="63"/>
    </row>
    <row r="3" spans="1:18" ht="13.7" hidden="1" customHeight="1" thickBot="1" x14ac:dyDescent="0.3">
      <c r="A3" s="613" t="s">
        <v>1622</v>
      </c>
      <c r="B3" s="613"/>
      <c r="C3" s="613"/>
      <c r="D3" s="614" t="s">
        <v>1623</v>
      </c>
      <c r="E3" s="614"/>
      <c r="F3" s="614"/>
      <c r="G3" s="614"/>
      <c r="H3" s="614"/>
      <c r="I3" s="614"/>
      <c r="J3" s="614"/>
      <c r="K3" s="614"/>
      <c r="L3" s="63"/>
      <c r="M3" s="63"/>
      <c r="N3" s="63"/>
      <c r="O3" s="63"/>
      <c r="P3" s="63"/>
      <c r="Q3" s="63"/>
      <c r="R3" s="63"/>
    </row>
    <row r="4" spans="1:18" ht="21" hidden="1" customHeight="1" thickBot="1" x14ac:dyDescent="0.3">
      <c r="A4" s="613" t="s">
        <v>1624</v>
      </c>
      <c r="B4" s="613"/>
      <c r="C4" s="613"/>
      <c r="D4" s="615" t="s">
        <v>1625</v>
      </c>
      <c r="E4" s="615"/>
      <c r="F4" s="615"/>
      <c r="G4" s="615"/>
      <c r="H4" s="615"/>
      <c r="I4" s="615"/>
      <c r="J4" s="615"/>
      <c r="K4" s="615"/>
      <c r="L4" s="63"/>
      <c r="M4" s="63"/>
      <c r="N4" s="63"/>
      <c r="O4" s="63"/>
      <c r="P4" s="63"/>
      <c r="Q4" s="63"/>
      <c r="R4" s="63"/>
    </row>
    <row r="5" spans="1:18" ht="15.75" hidden="1" thickBot="1" x14ac:dyDescent="0.3">
      <c r="A5" s="618"/>
      <c r="B5" s="618"/>
      <c r="C5" s="618"/>
      <c r="D5" s="310"/>
      <c r="E5" s="286"/>
      <c r="F5" s="419"/>
      <c r="G5" s="285"/>
      <c r="H5" s="286"/>
      <c r="I5" s="286"/>
      <c r="J5" s="286"/>
      <c r="K5" s="309"/>
      <c r="L5" s="287"/>
      <c r="M5" s="287"/>
      <c r="N5" s="287"/>
      <c r="O5" s="287"/>
      <c r="P5" s="287"/>
      <c r="Q5" s="287"/>
      <c r="R5" s="287"/>
    </row>
    <row r="6" spans="1:18" s="364" customFormat="1" ht="35.1" customHeight="1" thickBot="1" x14ac:dyDescent="0.3">
      <c r="A6" s="617" t="s">
        <v>1578</v>
      </c>
      <c r="B6" s="616"/>
      <c r="C6" s="616"/>
      <c r="D6" s="616" t="s">
        <v>1585</v>
      </c>
      <c r="E6" s="616"/>
      <c r="F6" s="616"/>
      <c r="G6" s="616"/>
      <c r="H6" s="616"/>
      <c r="I6" s="616"/>
      <c r="J6" s="616" t="s">
        <v>1595</v>
      </c>
      <c r="K6" s="616"/>
      <c r="L6" s="606" t="s">
        <v>1626</v>
      </c>
      <c r="M6" s="607"/>
      <c r="N6" s="607"/>
      <c r="O6" s="607"/>
      <c r="P6" s="607"/>
      <c r="Q6" s="607"/>
      <c r="R6" s="608"/>
    </row>
    <row r="7" spans="1:18" s="336" customFormat="1" ht="32.1" customHeight="1" thickBot="1" x14ac:dyDescent="0.3">
      <c r="A7" s="329" t="s">
        <v>1579</v>
      </c>
      <c r="B7" s="330" t="s">
        <v>1581</v>
      </c>
      <c r="C7" s="331" t="s">
        <v>1583</v>
      </c>
      <c r="D7" s="330" t="s">
        <v>1586</v>
      </c>
      <c r="E7" s="330" t="s">
        <v>1588</v>
      </c>
      <c r="F7" s="330" t="s">
        <v>1589</v>
      </c>
      <c r="G7" s="332" t="s">
        <v>1591</v>
      </c>
      <c r="H7" s="330" t="s">
        <v>1593</v>
      </c>
      <c r="I7" s="330" t="s">
        <v>1594</v>
      </c>
      <c r="J7" s="330" t="s">
        <v>1596</v>
      </c>
      <c r="K7" s="331" t="s">
        <v>1597</v>
      </c>
      <c r="L7" s="333" t="s">
        <v>1600</v>
      </c>
      <c r="M7" s="334" t="s">
        <v>1602</v>
      </c>
      <c r="N7" s="334" t="s">
        <v>1604</v>
      </c>
      <c r="O7" s="334" t="s">
        <v>1606</v>
      </c>
      <c r="P7" s="334" t="s">
        <v>1608</v>
      </c>
      <c r="Q7" s="334" t="s">
        <v>1627</v>
      </c>
      <c r="R7" s="335" t="s">
        <v>1610</v>
      </c>
    </row>
    <row r="8" spans="1:18" ht="38.25" x14ac:dyDescent="0.25">
      <c r="A8" s="1100">
        <v>1.01</v>
      </c>
      <c r="B8" s="1101" t="s">
        <v>1628</v>
      </c>
      <c r="C8" s="1129" t="s">
        <v>1629</v>
      </c>
      <c r="D8" s="1130" t="s">
        <v>1630</v>
      </c>
      <c r="E8" s="1008" t="s">
        <v>1631</v>
      </c>
      <c r="F8" s="1009" t="s">
        <v>1632</v>
      </c>
      <c r="G8" s="1026" t="str">
        <f>IF(VLOOKUP(_xlfn.TEXTBEFORE($J8,";",1,0,1),Table2[[Label]:[Reference(s)]],2,FALSE)=0,"",VLOOKUP(_xlfn.TEXTBEFORE($J8,";",1,0,1),Table2[[Label]:[Reference(s)]],2,FALSE))</f>
        <v xml:space="preserve">The official name of the federal government  program. This may correspond to the program’s statutory title or to the official title used for federal reporting. </v>
      </c>
      <c r="H8" s="1009" t="s">
        <v>1633</v>
      </c>
      <c r="I8" s="1044" t="s">
        <v>1634</v>
      </c>
      <c r="J8" s="1010" t="s">
        <v>4594</v>
      </c>
      <c r="K8" s="1011" t="s">
        <v>1635</v>
      </c>
      <c r="L8" s="1131" t="str">
        <f>IF(VLOOKUP(_xlfn.TEXTBEFORE($J8,";",1,0,1),Table2[[Label]:[Reference(s)]],5,FALSE)=0,"",VLOOKUP(_xlfn.TEXTBEFORE($J8,";",1,0,1),Table2[[Label]:[Reference(s)]],5,FALSE))</f>
        <v>String</v>
      </c>
      <c r="M8" s="1026" t="str">
        <f>IF(VLOOKUP(_xlfn.TEXTBEFORE($J8,";",1,0,1),Table2[[Label]:[Reference(s)]],6,FALSE)=0,"",VLOOKUP(_xlfn.TEXTBEFORE($J8,";",1,0,1),Table2[[Label]:[Reference(s)]],6,FALSE))</f>
        <v/>
      </c>
      <c r="N8" s="1026" t="str">
        <f>IF(VLOOKUP(_xlfn.TEXTBEFORE($J8,";",1,0,1),Table2[[Label]:[Reference(s)]],7,FALSE)=0,"",VLOOKUP(_xlfn.TEXTBEFORE($J8,";",1,0,1),Table2[[Label]:[Reference(s)]],7,FALSE))</f>
        <v/>
      </c>
      <c r="O8" s="1026">
        <f>IF(VLOOKUP(_xlfn.TEXTBEFORE($J8,";",1,0,1),Table2[[Label]:[Reference(s)]],8,FALSE)=0,"",VLOOKUP(_xlfn.TEXTBEFORE($J8,";",1,0,1),Table2[[Label]:[Reference(s)]],8,FALSE))</f>
        <v>200</v>
      </c>
      <c r="P8" s="1026" t="str">
        <f>IF(VLOOKUP(_xlfn.TEXTBEFORE($J8,";",1,0,1),Table2[[Label]:[Reference(s)]],9,FALSE)=0,"",VLOOKUP(_xlfn.TEXTBEFORE($J8,";",1,0,1),Table2[[Label]:[Reference(s)]],9,FALSE))</f>
        <v/>
      </c>
      <c r="Q8" s="1026" t="str">
        <f>IF(VLOOKUP(_xlfn.TEXTBEFORE($J8,";",1,0,1),Table2[[Label]:[Reference(s)]],10,FALSE)=0,"",VLOOKUP(_xlfn.TEXTBEFORE($J8,";",1,0,1),Table2[[Label]:[Reference(s)]],10,FALSE))</f>
        <v/>
      </c>
      <c r="R8" s="1104" t="str">
        <f>IF(VLOOKUP(_xlfn.TEXTBEFORE($J8,";",1,0,1),Table2[[Label]:[Reference(s)]],14,FALSE)=0,"",VLOOKUP(_xlfn.TEXTBEFORE($J8,";",1,0,1),Table2[[Label]:[Reference(s)]],14,FALSE))</f>
        <v>(1) 2 CFR 200.203;
(2) GSDM v1.1;
(3) SAM.gov Assistance Listing</v>
      </c>
    </row>
    <row r="9" spans="1:18" ht="38.25" x14ac:dyDescent="0.25">
      <c r="A9" s="1034"/>
      <c r="B9" s="1022"/>
      <c r="C9" s="1132"/>
      <c r="D9" s="1133" t="s">
        <v>1636</v>
      </c>
      <c r="E9" s="1012" t="s">
        <v>1637</v>
      </c>
      <c r="F9" s="1011" t="s">
        <v>1632</v>
      </c>
      <c r="G9" s="1026" t="str">
        <f>IF(VLOOKUP(_xlfn.TEXTBEFORE($J9,";",1,0,1),Table2[[Label]:[Reference(s)]],2,FALSE)=0,"",VLOOKUP(_xlfn.TEXTBEFORE($J9,";",1,0,1),Table2[[Label]:[Reference(s)]],2,FALSE))</f>
        <v>The name by which the program (assistance listing) is commonly known or most often used by award applicants and the federal government department or independent agency.</v>
      </c>
      <c r="H9" s="1011" t="s">
        <v>1638</v>
      </c>
      <c r="I9" s="1027" t="s">
        <v>1639</v>
      </c>
      <c r="J9" s="1013" t="s">
        <v>654</v>
      </c>
      <c r="K9" s="1011" t="s">
        <v>1640</v>
      </c>
      <c r="L9" s="1131" t="str">
        <f>IF(VLOOKUP(_xlfn.TEXTBEFORE($J9,";",1,0,1),Table2[[Label]:[Reference(s)]],5,FALSE)=0,"",VLOOKUP(_xlfn.TEXTBEFORE($J9,";",1,0,1),Table2[[Label]:[Reference(s)]],5,FALSE))</f>
        <v>String</v>
      </c>
      <c r="M9" s="1026" t="str">
        <f>IF(VLOOKUP(_xlfn.TEXTBEFORE($J9,";",1,0,1),Table2[[Label]:[Reference(s)]],6,FALSE)=0,"",VLOOKUP(_xlfn.TEXTBEFORE($J9,";",1,0,1),Table2[[Label]:[Reference(s)]],6,FALSE))</f>
        <v/>
      </c>
      <c r="N9" s="1026" t="str">
        <f>IF(VLOOKUP(_xlfn.TEXTBEFORE($J9,";",1,0,1),Table2[[Label]:[Reference(s)]],7,FALSE)=0,"",VLOOKUP(_xlfn.TEXTBEFORE($J9,";",1,0,1),Table2[[Label]:[Reference(s)]],7,FALSE))</f>
        <v/>
      </c>
      <c r="O9" s="1026">
        <f>IF(VLOOKUP(_xlfn.TEXTBEFORE($J9,";",1,0,1),Table2[[Label]:[Reference(s)]],8,FALSE)=0,"",VLOOKUP(_xlfn.TEXTBEFORE($J9,";",1,0,1),Table2[[Label]:[Reference(s)]],8,FALSE))</f>
        <v>200</v>
      </c>
      <c r="P9" s="1026" t="str">
        <f>IF(VLOOKUP(_xlfn.TEXTBEFORE($J9,";",1,0,1),Table2[[Label]:[Reference(s)]],9,FALSE)=0,"",VLOOKUP(_xlfn.TEXTBEFORE($J9,";",1,0,1),Table2[[Label]:[Reference(s)]],9,FALSE))</f>
        <v/>
      </c>
      <c r="Q9" s="1026" t="str">
        <f>IF(VLOOKUP(_xlfn.TEXTBEFORE($J9,";",1,0,1),Table2[[Label]:[Reference(s)]],10,FALSE)=0,"",VLOOKUP(_xlfn.TEXTBEFORE($J9,";",1,0,1),Table2[[Label]:[Reference(s)]],10,FALSE))</f>
        <v/>
      </c>
      <c r="R9" s="1104" t="str">
        <f>IF(VLOOKUP(_xlfn.TEXTBEFORE($J9,";",1,0,1),Table2[[Label]:[Reference(s)]],14,FALSE)=0,"",VLOOKUP(_xlfn.TEXTBEFORE($J9,";",1,0,1),Table2[[Label]:[Reference(s)]],14,FALSE))</f>
        <v>(1) 2 CFR 200.203;
(3) SAM.gov Assistance Listing;
(5) 31 USC 6102</v>
      </c>
    </row>
    <row r="10" spans="1:18" ht="51" x14ac:dyDescent="0.25">
      <c r="A10" s="1034"/>
      <c r="B10" s="1022"/>
      <c r="C10" s="1132"/>
      <c r="D10" s="1133" t="s">
        <v>1641</v>
      </c>
      <c r="E10" s="1012" t="s">
        <v>1642</v>
      </c>
      <c r="F10" s="1011" t="s">
        <v>1632</v>
      </c>
      <c r="G10" s="1026" t="str">
        <f>IF(VLOOKUP(_xlfn.TEXTBEFORE($J10,";",1,0,1),Table2[[Label]:[Reference(s)]],2,FALSE)=0,"",VLOOKUP(_xlfn.TEXTBEFORE($J10,";",1,0,1),Table2[[Label]:[Reference(s)]],2,FALSE))</f>
        <v>The short name or acronym by which the program (assistance listing) is commonly known or most often used by award applicants and the federal government department or independent agency.</v>
      </c>
      <c r="H10" s="1011" t="s">
        <v>1638</v>
      </c>
      <c r="I10" s="1027" t="s">
        <v>1639</v>
      </c>
      <c r="J10" s="1013" t="s">
        <v>657</v>
      </c>
      <c r="K10" s="1011" t="s">
        <v>1640</v>
      </c>
      <c r="L10" s="1131" t="str">
        <f>IF(VLOOKUP(_xlfn.TEXTBEFORE($J10,";",1,0,1),Table2[[Label]:[Reference(s)]],5,FALSE)=0,"",VLOOKUP(_xlfn.TEXTBEFORE($J10,";",1,0,1),Table2[[Label]:[Reference(s)]],5,FALSE))</f>
        <v>String</v>
      </c>
      <c r="M10" s="1026" t="str">
        <f>IF(VLOOKUP(_xlfn.TEXTBEFORE($J10,";",1,0,1),Table2[[Label]:[Reference(s)]],6,FALSE)=0,"",VLOOKUP(_xlfn.TEXTBEFORE($J10,";",1,0,1),Table2[[Label]:[Reference(s)]],6,FALSE))</f>
        <v/>
      </c>
      <c r="N10" s="1026" t="str">
        <f>IF(VLOOKUP(_xlfn.TEXTBEFORE($J10,";",1,0,1),Table2[[Label]:[Reference(s)]],7,FALSE)=0,"",VLOOKUP(_xlfn.TEXTBEFORE($J10,";",1,0,1),Table2[[Label]:[Reference(s)]],7,FALSE))</f>
        <v/>
      </c>
      <c r="O10" s="1026">
        <f>IF(VLOOKUP(_xlfn.TEXTBEFORE($J10,";",1,0,1),Table2[[Label]:[Reference(s)]],8,FALSE)=0,"",VLOOKUP(_xlfn.TEXTBEFORE($J10,";",1,0,1),Table2[[Label]:[Reference(s)]],8,FALSE))</f>
        <v>50</v>
      </c>
      <c r="P10" s="1026" t="str">
        <f>IF(VLOOKUP(_xlfn.TEXTBEFORE($J10,";",1,0,1),Table2[[Label]:[Reference(s)]],9,FALSE)=0,"",VLOOKUP(_xlfn.TEXTBEFORE($J10,";",1,0,1),Table2[[Label]:[Reference(s)]],9,FALSE))</f>
        <v/>
      </c>
      <c r="Q10" s="1026" t="str">
        <f>IF(VLOOKUP(_xlfn.TEXTBEFORE($J10,";",1,0,1),Table2[[Label]:[Reference(s)]],10,FALSE)=0,"",VLOOKUP(_xlfn.TEXTBEFORE($J10,";",1,0,1),Table2[[Label]:[Reference(s)]],10,FALSE))</f>
        <v/>
      </c>
      <c r="R10" s="1104" t="str">
        <f>IF(VLOOKUP(_xlfn.TEXTBEFORE($J10,";",1,0,1),Table2[[Label]:[Reference(s)]],14,FALSE)=0,"",VLOOKUP(_xlfn.TEXTBEFORE($J10,";",1,0,1),Table2[[Label]:[Reference(s)]],14,FALSE))</f>
        <v>(1) 2 CFR 200.203;
(3) SAM.gov Assistance Listing;
(5) 31 USC 6102</v>
      </c>
    </row>
    <row r="11" spans="1:18" ht="123.75" customHeight="1" x14ac:dyDescent="0.25">
      <c r="A11" s="1034"/>
      <c r="B11" s="1022"/>
      <c r="C11" s="1132"/>
      <c r="D11" s="1134" t="s">
        <v>1643</v>
      </c>
      <c r="E11" s="1014" t="s">
        <v>4440</v>
      </c>
      <c r="F11" s="1015" t="s">
        <v>1632</v>
      </c>
      <c r="G11" s="1026" t="str">
        <f>IF(VLOOKUP(_xlfn.TEXTBEFORE($J11,";",1,0,1),Table2[[Label]:[Reference(s)]],2,FALSE)=0,"",VLOOKUP(_xlfn.TEXTBEFORE($J11,";",1,0,1),Table2[[Label]:[Reference(s)]],2,FALSE))</f>
        <v>The code associated with the department or independent agency of the federal government as used in the Treasury Account Fund Symbol (TAFS) that awards, executes, or is otherwise responsible for the transaction (as shown in the Federal Hierarchy).</v>
      </c>
      <c r="H11" s="1035" t="s">
        <v>1633</v>
      </c>
      <c r="I11" s="1016" t="s">
        <v>4592</v>
      </c>
      <c r="J11" s="1017" t="s">
        <v>4441</v>
      </c>
      <c r="K11" s="1011" t="s">
        <v>1635</v>
      </c>
      <c r="L11" s="1131" t="str">
        <f>IF(VLOOKUP(_xlfn.TEXTBEFORE($J11,";",1,0,1),Table2[[Label]:[Reference(s)]],5,FALSE)=0,"",VLOOKUP(_xlfn.TEXTBEFORE($J11,";",1,0,1),Table2[[Label]:[Reference(s)]],5,FALSE))</f>
        <v>String</v>
      </c>
      <c r="M11" s="1026" t="str">
        <f>IF(VLOOKUP(_xlfn.TEXTBEFORE($J11,";",1,0,1),Table2[[Label]:[Reference(s)]],6,FALSE)=0,"",VLOOKUP(_xlfn.TEXTBEFORE($J11,";",1,0,1),Table2[[Label]:[Reference(s)]],6,FALSE))</f>
        <v/>
      </c>
      <c r="N11" s="1026" t="str">
        <f>IF(VLOOKUP(_xlfn.TEXTBEFORE($J11,";",1,0,1),Table2[[Label]:[Reference(s)]],7,FALSE)=0,"",VLOOKUP(_xlfn.TEXTBEFORE($J11,";",1,0,1),Table2[[Label]:[Reference(s)]],7,FALSE))</f>
        <v>(2) 3</v>
      </c>
      <c r="O11" s="1026" t="str">
        <f>IF(VLOOKUP(_xlfn.TEXTBEFORE($J11,";",1,0,1),Table2[[Label]:[Reference(s)]],8,FALSE)=0,"",VLOOKUP(_xlfn.TEXTBEFORE($J11,";",1,0,1),Table2[[Label]:[Reference(s)]],8,FALSE))</f>
        <v>(2) 4</v>
      </c>
      <c r="P11" s="1026" t="str">
        <f>IF(VLOOKUP(_xlfn.TEXTBEFORE($J11,";",1,0,1),Table2[[Label]:[Reference(s)]],9,FALSE)=0,"",VLOOKUP(_xlfn.TEXTBEFORE($J11,";",1,0,1),Table2[[Label]:[Reference(s)]],9,FALSE))</f>
        <v>Please follow these instructions:  See:
https://files.usaspending.gov/reference_data/agency_codes.csv
(CGAC AGENCY CODE and FREC columns). CGAC agency codes are consistent with the GSA IAE Federal Hierarchy from SAM.gov.</v>
      </c>
      <c r="Q11" s="1026" t="str">
        <f>IF(VLOOKUP(_xlfn.TEXTBEFORE($J11,";",1,0,1),Table2[[Label]:[Reference(s)]],10,FALSE)=0,"",VLOOKUP(_xlfn.TEXTBEFORE($J11,";",1,0,1),Table2[[Label]:[Reference(s)]],10,FALSE))</f>
        <v/>
      </c>
      <c r="R11" s="1104" t="str">
        <f>IF(VLOOKUP(_xlfn.TEXTBEFORE($J11,";",1,0,1),Table2[[Label]:[Reference(s)]],14,FALSE)=0,"",VLOOKUP(_xlfn.TEXTBEFORE($J11,";",1,0,1),Table2[[Label]:[Reference(s)]],14,FALSE))</f>
        <v>(1) 2 CFR 200.203;
(2) GSDM v1.1;
(3) SAM.gov Assistance Listing</v>
      </c>
    </row>
    <row r="12" spans="1:18" ht="51" customHeight="1" x14ac:dyDescent="0.25">
      <c r="A12" s="1034"/>
      <c r="B12" s="1022"/>
      <c r="C12" s="1132"/>
      <c r="D12" s="1134"/>
      <c r="E12" s="1014"/>
      <c r="F12" s="1015"/>
      <c r="G12" s="1026" t="str">
        <f>IF(VLOOKUP(_xlfn.TEXTBEFORE($J12,";",1,0,1),Table2[[Label]:[Reference(s)]],2,FALSE)=0,"",VLOOKUP(_xlfn.TEXTBEFORE($J12,";",1,0,1),Table2[[Label]:[Reference(s)]],2,FALSE))</f>
        <v>The name of the department or independent agency of the federal government as used in the Treasury Account Fund Symbol (TAFS) that awards, executes, or is otherwise responsible for the transaction (as shown in the Federal Hierarchy).</v>
      </c>
      <c r="H12" s="1035"/>
      <c r="I12" s="1016"/>
      <c r="J12" s="1017" t="s">
        <v>4442</v>
      </c>
      <c r="K12" s="1011" t="s">
        <v>1635</v>
      </c>
      <c r="L12" s="1131" t="str">
        <f>IF(VLOOKUP(_xlfn.TEXTBEFORE($J12,";",1,0,1),Table2[[Label]:[Reference(s)]],5,FALSE)=0,"",VLOOKUP(_xlfn.TEXTBEFORE($J12,";",1,0,1),Table2[[Label]:[Reference(s)]],5,FALSE))</f>
        <v>String</v>
      </c>
      <c r="M12" s="1026" t="str">
        <f>IF(VLOOKUP(_xlfn.TEXTBEFORE($J12,";",1,0,1),Table2[[Label]:[Reference(s)]],6,FALSE)=0,"",VLOOKUP(_xlfn.TEXTBEFORE($J12,";",1,0,1),Table2[[Label]:[Reference(s)]],6,FALSE))</f>
        <v/>
      </c>
      <c r="N12" s="1026" t="str">
        <f>IF(VLOOKUP(_xlfn.TEXTBEFORE($J12,";",1,0,1),Table2[[Label]:[Reference(s)]],7,FALSE)=0,"",VLOOKUP(_xlfn.TEXTBEFORE($J12,";",1,0,1),Table2[[Label]:[Reference(s)]],7,FALSE))</f>
        <v/>
      </c>
      <c r="O12" s="1026" t="str">
        <f>IF(VLOOKUP(_xlfn.TEXTBEFORE($J12,";",1,0,1),Table2[[Label]:[Reference(s)]],8,FALSE)=0,"",VLOOKUP(_xlfn.TEXTBEFORE($J12,";",1,0,1),Table2[[Label]:[Reference(s)]],8,FALSE))</f>
        <v>(2) 100</v>
      </c>
      <c r="P12" s="1026" t="str">
        <f>IF(VLOOKUP(_xlfn.TEXTBEFORE($J12,";",1,0,1),Table2[[Label]:[Reference(s)]],9,FALSE)=0,"",VLOOKUP(_xlfn.TEXTBEFORE($J12,";",1,0,1),Table2[[Label]:[Reference(s)]],9,FALSE))</f>
        <v>Please follow these instructions:  See:
https://files.usaspending.gov/reference_data/agency_codes.csv
(AGENCY NAME and FREC Entity Description columns).Agency names are consistent with the GSA IAE Federal Hierarchy from SAM.gov.</v>
      </c>
      <c r="Q12" s="1026" t="str">
        <f>IF(VLOOKUP(_xlfn.TEXTBEFORE($J12,";",1,0,1),Table2[[Label]:[Reference(s)]],10,FALSE)=0,"",VLOOKUP(_xlfn.TEXTBEFORE($J12,";",1,0,1),Table2[[Label]:[Reference(s)]],10,FALSE))</f>
        <v/>
      </c>
      <c r="R12" s="1104" t="str">
        <f>IF(VLOOKUP(_xlfn.TEXTBEFORE($J12,";",1,0,1),Table2[[Label]:[Reference(s)]],14,FALSE)=0,"",VLOOKUP(_xlfn.TEXTBEFORE($J12,";",1,0,1),Table2[[Label]:[Reference(s)]],14,FALSE))</f>
        <v>(1) 2 CFR 200.203;
(2) GSDM v1.1;
(3) SAM.gov Assistance Listing</v>
      </c>
    </row>
    <row r="13" spans="1:18" ht="40.35" customHeight="1" x14ac:dyDescent="0.25">
      <c r="A13" s="1034"/>
      <c r="B13" s="1022"/>
      <c r="C13" s="1132"/>
      <c r="D13" s="1134" t="s">
        <v>1644</v>
      </c>
      <c r="E13" s="1014" t="s">
        <v>4443</v>
      </c>
      <c r="F13" s="1015" t="s">
        <v>1632</v>
      </c>
      <c r="G13" s="1026" t="str">
        <f>IF(VLOOKUP(_xlfn.TEXTBEFORE($J13,";",1,0,1),Table2[[Label]:[Reference(s)]],2,FALSE)=0,"",VLOOKUP(_xlfn.TEXTBEFORE($J13,";",1,0,1),Table2[[Label]:[Reference(s)]],2,FALSE))</f>
        <v>The code associated with the level 2 organization of the federal government department or independent agency that awards, executes, or is otherwise responsible for the transaction (as shown in the Federal Hierarchy).</v>
      </c>
      <c r="H13" s="1035" t="s">
        <v>1633</v>
      </c>
      <c r="I13" s="1016" t="s">
        <v>4593</v>
      </c>
      <c r="J13" s="1018" t="s">
        <v>4444</v>
      </c>
      <c r="K13" s="1011" t="s">
        <v>1635</v>
      </c>
      <c r="L13" s="1131" t="str">
        <f>IF(VLOOKUP(_xlfn.TEXTBEFORE($J13,";",1,0,1),Table2[[Label]:[Reference(s)]],5,FALSE)=0,"",VLOOKUP(_xlfn.TEXTBEFORE($J13,";",1,0,1),Table2[[Label]:[Reference(s)]],5,FALSE))</f>
        <v>String</v>
      </c>
      <c r="M13" s="1026" t="str">
        <f>IF(VLOOKUP(_xlfn.TEXTBEFORE($J13,";",1,0,1),Table2[[Label]:[Reference(s)]],6,FALSE)=0,"",VLOOKUP(_xlfn.TEXTBEFORE($J13,";",1,0,1),Table2[[Label]:[Reference(s)]],6,FALSE))</f>
        <v>NNXX</v>
      </c>
      <c r="N13" s="1026" t="str">
        <f>IF(VLOOKUP(_xlfn.TEXTBEFORE($J13,";",1,0,1),Table2[[Label]:[Reference(s)]],7,FALSE)=0,"",VLOOKUP(_xlfn.TEXTBEFORE($J13,";",1,0,1),Table2[[Label]:[Reference(s)]],7,FALSE))</f>
        <v>(9) 4</v>
      </c>
      <c r="O13" s="1026" t="str">
        <f>IF(VLOOKUP(_xlfn.TEXTBEFORE($J13,";",1,0,1),Table2[[Label]:[Reference(s)]],8,FALSE)=0,"",VLOOKUP(_xlfn.TEXTBEFORE($J13,";",1,0,1),Table2[[Label]:[Reference(s)]],8,FALSE))</f>
        <v>(9) 4</v>
      </c>
      <c r="P13" s="1026" t="str">
        <f>IF(VLOOKUP(_xlfn.TEXTBEFORE($J13,";",1,0,1),Table2[[Label]:[Reference(s)]],9,FALSE)=0,"",VLOOKUP(_xlfn.TEXTBEFORE($J13,";",1,0,1),Table2[[Label]:[Reference(s)]],9,FALSE))</f>
        <v>Please follow these instructions: See:
https://files.usaspending.gov/reference_data/agency_codes.csv
(SUBTIER CODE column). Codes are consistent with the GSA IAE Federal Hierarchy from SAM.gov</v>
      </c>
      <c r="Q13" s="1026" t="str">
        <f>IF(VLOOKUP(_xlfn.TEXTBEFORE($J13,";",1,0,1),Table2[[Label]:[Reference(s)]],10,FALSE)=0,"",VLOOKUP(_xlfn.TEXTBEFORE($J13,";",1,0,1),Table2[[Label]:[Reference(s)]],10,FALSE))</f>
        <v/>
      </c>
      <c r="R13" s="1104" t="str">
        <f>IF(VLOOKUP(_xlfn.TEXTBEFORE($J13,";",1,0,1),Table2[[Label]:[Reference(s)]],14,FALSE)=0,"",VLOOKUP(_xlfn.TEXTBEFORE($J13,";",1,0,1),Table2[[Label]:[Reference(s)]],14,FALSE))</f>
        <v>(1) 2 CFR 200.203;
(2) GSDM v1.1;
(3) SAM.gov Assistance Listing;
(9) SAM.gov Federal Hierarchy</v>
      </c>
    </row>
    <row r="14" spans="1:18" ht="51.6" customHeight="1" x14ac:dyDescent="0.25">
      <c r="A14" s="1034"/>
      <c r="B14" s="1022"/>
      <c r="C14" s="1132"/>
      <c r="D14" s="1134"/>
      <c r="E14" s="1014"/>
      <c r="F14" s="1015"/>
      <c r="G14" s="1026" t="str">
        <f>IF(VLOOKUP(_xlfn.TEXTBEFORE($J14,";",1,0,1),Table2[[Label]:[Reference(s)]],2,FALSE)=0,"",VLOOKUP(_xlfn.TEXTBEFORE($J14,";",1,0,1),Table2[[Label]:[Reference(s)]],2,FALSE))</f>
        <v>The name of the level 2 organization of the federal government department or independent agency that awards, executes, or is otherwise responsible for the transaction (as shown in the Federal Hierarchy).</v>
      </c>
      <c r="H14" s="1035" t="s">
        <v>1633</v>
      </c>
      <c r="I14" s="1016"/>
      <c r="J14" s="1018" t="s">
        <v>4445</v>
      </c>
      <c r="K14" s="1011" t="s">
        <v>1635</v>
      </c>
      <c r="L14" s="1131" t="str">
        <f>IF(VLOOKUP(_xlfn.TEXTBEFORE($J14,";",1,0,1),Table2[[Label]:[Reference(s)]],5,FALSE)=0,"",VLOOKUP(_xlfn.TEXTBEFORE($J14,";",1,0,1),Table2[[Label]:[Reference(s)]],5,FALSE))</f>
        <v>String</v>
      </c>
      <c r="M14" s="1026" t="str">
        <f>IF(VLOOKUP(_xlfn.TEXTBEFORE($J14,";",1,0,1),Table2[[Label]:[Reference(s)]],6,FALSE)=0,"",VLOOKUP(_xlfn.TEXTBEFORE($J14,";",1,0,1),Table2[[Label]:[Reference(s)]],6,FALSE))</f>
        <v/>
      </c>
      <c r="N14" s="1026" t="str">
        <f>IF(VLOOKUP(_xlfn.TEXTBEFORE($J14,";",1,0,1),Table2[[Label]:[Reference(s)]],7,FALSE)=0,"",VLOOKUP(_xlfn.TEXTBEFORE($J14,";",1,0,1),Table2[[Label]:[Reference(s)]],7,FALSE))</f>
        <v/>
      </c>
      <c r="O14" s="1026" t="str">
        <f>IF(VLOOKUP(_xlfn.TEXTBEFORE($J14,";",1,0,1),Table2[[Label]:[Reference(s)]],8,FALSE)=0,"",VLOOKUP(_xlfn.TEXTBEFORE($J14,";",1,0,1),Table2[[Label]:[Reference(s)]],8,FALSE))</f>
        <v>(9) 100</v>
      </c>
      <c r="P14" s="1026" t="str">
        <f>IF(VLOOKUP(_xlfn.TEXTBEFORE($J14,";",1,0,1),Table2[[Label]:[Reference(s)]],9,FALSE)=0,"",VLOOKUP(_xlfn.TEXTBEFORE($J14,";",1,0,1),Table2[[Label]:[Reference(s)]],9,FALSE))</f>
        <v>Please follow these instructions: See:
https://files.usaspending.gov/reference_data/agency_codes.csv ('SUBTIER NAME' column). Names are consistent with the GSA IAE Federal Hierarchy from SAM.gov</v>
      </c>
      <c r="Q14" s="1026" t="str">
        <f>IF(VLOOKUP(_xlfn.TEXTBEFORE($J14,";",1,0,1),Table2[[Label]:[Reference(s)]],10,FALSE)=0,"",VLOOKUP(_xlfn.TEXTBEFORE($J14,";",1,0,1),Table2[[Label]:[Reference(s)]],10,FALSE))</f>
        <v/>
      </c>
      <c r="R14" s="1104" t="str">
        <f>IF(VLOOKUP(_xlfn.TEXTBEFORE($J14,";",1,0,1),Table2[[Label]:[Reference(s)]],14,FALSE)=0,"",VLOOKUP(_xlfn.TEXTBEFORE($J14,";",1,0,1),Table2[[Label]:[Reference(s)]],14,FALSE))</f>
        <v>(1) 2 CFR 200.203;
(2) GSDM v1.1;
(3) SAM.gov Assistance Listing;
(9) SAM.gov Federal Hierarchy</v>
      </c>
    </row>
    <row r="15" spans="1:18" ht="51" x14ac:dyDescent="0.25">
      <c r="A15" s="1034"/>
      <c r="B15" s="1022"/>
      <c r="C15" s="1132"/>
      <c r="D15" s="1134" t="s">
        <v>1645</v>
      </c>
      <c r="E15" s="1014" t="s">
        <v>4446</v>
      </c>
      <c r="F15" s="1015" t="s">
        <v>1632</v>
      </c>
      <c r="G15" s="1026" t="str">
        <f>IF(VLOOKUP(_xlfn.TEXTBEFORE($J15,";",1,0,1),Table2[[Label]:[Reference(s)]],2,FALSE)=0,"",VLOOKUP(_xlfn.TEXTBEFORE($J15,";",1,0,1),Table2[[Label]:[Reference(s)]],2,FALSE))</f>
        <v>The code associated with the level "n" organization of the federal government department or independent agency that awards, executes, or is otherwise responsible for the transaction (as shown in the Federal Hierarchy).</v>
      </c>
      <c r="H15" s="1035" t="s">
        <v>1638</v>
      </c>
      <c r="I15" s="1016" t="s">
        <v>4592</v>
      </c>
      <c r="J15" s="1018" t="s">
        <v>4447</v>
      </c>
      <c r="K15" s="1011" t="s">
        <v>1635</v>
      </c>
      <c r="L15" s="1131" t="str">
        <f>IF(VLOOKUP(_xlfn.TEXTBEFORE($J15,";",1,0,1),Table2[[Label]:[Reference(s)]],5,FALSE)=0,"",VLOOKUP(_xlfn.TEXTBEFORE($J15,";",1,0,1),Table2[[Label]:[Reference(s)]],5,FALSE))</f>
        <v>String</v>
      </c>
      <c r="M15" s="1026" t="str">
        <f>IF(VLOOKUP(_xlfn.TEXTBEFORE($J15,";",1,0,1),Table2[[Label]:[Reference(s)]],6,FALSE)=0,"",VLOOKUP(_xlfn.TEXTBEFORE($J15,";",1,0,1),Table2[[Label]:[Reference(s)]],6,FALSE))</f>
        <v>NNXXXX</v>
      </c>
      <c r="N15" s="1026" t="str">
        <f>IF(VLOOKUP(_xlfn.TEXTBEFORE($J15,";",1,0,1),Table2[[Label]:[Reference(s)]],7,FALSE)=0,"",VLOOKUP(_xlfn.TEXTBEFORE($J15,";",1,0,1),Table2[[Label]:[Reference(s)]],7,FALSE))</f>
        <v>(9) 6</v>
      </c>
      <c r="O15" s="1026" t="str">
        <f>IF(VLOOKUP(_xlfn.TEXTBEFORE($J15,";",1,0,1),Table2[[Label]:[Reference(s)]],8,FALSE)=0,"",VLOOKUP(_xlfn.TEXTBEFORE($J15,";",1,0,1),Table2[[Label]:[Reference(s)]],8,FALSE))</f>
        <v>(9) 6</v>
      </c>
      <c r="P15" s="1026" t="str">
        <f>IF(VLOOKUP(_xlfn.TEXTBEFORE($J15,";",1,0,1),Table2[[Label]:[Reference(s)]],9,FALSE)=0,"",VLOOKUP(_xlfn.TEXTBEFORE($J15,";",1,0,1),Table2[[Label]:[Reference(s)]],9,FALSE))</f>
        <v xml:space="preserve">Please follow these instructions:  GSA IAE Federal Hierarchy from SAM.gov </v>
      </c>
      <c r="Q15" s="1026" t="str">
        <f>IF(VLOOKUP(_xlfn.TEXTBEFORE($J15,";",1,0,1),Table2[[Label]:[Reference(s)]],10,FALSE)=0,"",VLOOKUP(_xlfn.TEXTBEFORE($J15,";",1,0,1),Table2[[Label]:[Reference(s)]],10,FALSE))</f>
        <v/>
      </c>
      <c r="R15" s="1104" t="str">
        <f>IF(VLOOKUP(_xlfn.TEXTBEFORE($J15,";",1,0,1),Table2[[Label]:[Reference(s)]],14,FALSE)=0,"",VLOOKUP(_xlfn.TEXTBEFORE($J15,";",1,0,1),Table2[[Label]:[Reference(s)]],14,FALSE))</f>
        <v>(1) 2 CFR 200.203;
(2) GSDM v1.1;
(3) SAM.gov Assistance Listing;
(9) SAM.gov Federal Hierarchy</v>
      </c>
    </row>
    <row r="16" spans="1:18" ht="51" x14ac:dyDescent="0.25">
      <c r="A16" s="1034"/>
      <c r="B16" s="1022"/>
      <c r="C16" s="1132"/>
      <c r="D16" s="1134"/>
      <c r="E16" s="1014"/>
      <c r="F16" s="1015"/>
      <c r="G16" s="1026" t="str">
        <f>IF(VLOOKUP(_xlfn.TEXTBEFORE($J16,";",1,0,1),Table2[[Label]:[Reference(s)]],2,FALSE)=0,"",VLOOKUP(_xlfn.TEXTBEFORE($J16,";",1,0,1),Table2[[Label]:[Reference(s)]],2,FALSE))</f>
        <v>The name of the level "n" organization of the federal government department or independent agency that awards, executes, or is otherwise responsible for the transaction (as shown in the Federal Hierarchy).</v>
      </c>
      <c r="H16" s="1035" t="s">
        <v>1638</v>
      </c>
      <c r="I16" s="1016"/>
      <c r="J16" s="1018" t="s">
        <v>4448</v>
      </c>
      <c r="K16" s="1011" t="s">
        <v>1635</v>
      </c>
      <c r="L16" s="1131" t="str">
        <f>IF(VLOOKUP(_xlfn.TEXTBEFORE($J16,";",1,0,1),Table2[[Label]:[Reference(s)]],5,FALSE)=0,"",VLOOKUP(_xlfn.TEXTBEFORE($J16,";",1,0,1),Table2[[Label]:[Reference(s)]],5,FALSE))</f>
        <v>String</v>
      </c>
      <c r="M16" s="1026" t="str">
        <f>IF(VLOOKUP(_xlfn.TEXTBEFORE($J16,";",1,0,1),Table2[[Label]:[Reference(s)]],6,FALSE)=0,"",VLOOKUP(_xlfn.TEXTBEFORE($J16,";",1,0,1),Table2[[Label]:[Reference(s)]],6,FALSE))</f>
        <v/>
      </c>
      <c r="N16" s="1026" t="str">
        <f>IF(VLOOKUP(_xlfn.TEXTBEFORE($J16,";",1,0,1),Table2[[Label]:[Reference(s)]],7,FALSE)=0,"",VLOOKUP(_xlfn.TEXTBEFORE($J16,";",1,0,1),Table2[[Label]:[Reference(s)]],7,FALSE))</f>
        <v/>
      </c>
      <c r="O16" s="1026" t="str">
        <f>IF(VLOOKUP(_xlfn.TEXTBEFORE($J16,";",1,0,1),Table2[[Label]:[Reference(s)]],8,FALSE)=0,"",VLOOKUP(_xlfn.TEXTBEFORE($J16,";",1,0,1),Table2[[Label]:[Reference(s)]],8,FALSE))</f>
        <v>(9) 100</v>
      </c>
      <c r="P16" s="1026" t="str">
        <f>IF(VLOOKUP(_xlfn.TEXTBEFORE($J16,";",1,0,1),Table2[[Label]:[Reference(s)]],9,FALSE)=0,"",VLOOKUP(_xlfn.TEXTBEFORE($J16,";",1,0,1),Table2[[Label]:[Reference(s)]],9,FALSE))</f>
        <v xml:space="preserve">Please follow these instructions:  GSA IAE Federal Hierarchy from SAM.gov </v>
      </c>
      <c r="Q16" s="1026" t="str">
        <f>IF(VLOOKUP(_xlfn.TEXTBEFORE($J16,";",1,0,1),Table2[[Label]:[Reference(s)]],10,FALSE)=0,"",VLOOKUP(_xlfn.TEXTBEFORE($J16,";",1,0,1),Table2[[Label]:[Reference(s)]],10,FALSE))</f>
        <v/>
      </c>
      <c r="R16" s="1104" t="str">
        <f>IF(VLOOKUP(_xlfn.TEXTBEFORE($J16,";",1,0,1),Table2[[Label]:[Reference(s)]],14,FALSE)=0,"",VLOOKUP(_xlfn.TEXTBEFORE($J16,";",1,0,1),Table2[[Label]:[Reference(s)]],14,FALSE))</f>
        <v>(1) 2 CFR 200.203;
(2) GSDM v1.1;
(3) SAM.gov Assistance Listing;
(9) SAM.gov Federal Hierarchy</v>
      </c>
    </row>
    <row r="17" spans="1:18" ht="51" x14ac:dyDescent="0.25">
      <c r="A17" s="1034"/>
      <c r="B17" s="1022"/>
      <c r="C17" s="1132"/>
      <c r="D17" s="1133" t="s">
        <v>1646</v>
      </c>
      <c r="E17" s="1012" t="s">
        <v>1647</v>
      </c>
      <c r="F17" s="1011" t="s">
        <v>1632</v>
      </c>
      <c r="G17" s="1026" t="str">
        <f>IF(VLOOKUP(_xlfn.TEXTBEFORE($J17,";",1,0,1),Table2[[Label]:[Reference(s)]],2,FALSE)=0,"",VLOOKUP(_xlfn.TEXTBEFORE($J17,";",1,0,1),Table2[[Label]:[Reference(s)]],2,FALSE))</f>
        <v>The unique identifier for a program (assistance listing) where the first two characters align to an agency followed by a decimal and three alpha numeric characters.</v>
      </c>
      <c r="H17" s="1011" t="s">
        <v>1633</v>
      </c>
      <c r="I17" s="1027" t="s">
        <v>1639</v>
      </c>
      <c r="J17" s="1018" t="s">
        <v>268</v>
      </c>
      <c r="K17" s="1011" t="s">
        <v>1640</v>
      </c>
      <c r="L17" s="1131" t="str">
        <f>IF(VLOOKUP(_xlfn.TEXTBEFORE($J17,";",1,0,1),Table2[[Label]:[Reference(s)]],5,FALSE)=0,"",VLOOKUP(_xlfn.TEXTBEFORE($J17,";",1,0,1),Table2[[Label]:[Reference(s)]],5,FALSE))</f>
        <v>String</v>
      </c>
      <c r="M17" s="1026" t="str">
        <f>IF(VLOOKUP(_xlfn.TEXTBEFORE($J17,";",1,0,1),Table2[[Label]:[Reference(s)]],6,FALSE)=0,"",VLOOKUP(_xlfn.TEXTBEFORE($J17,";",1,0,1),Table2[[Label]:[Reference(s)]],6,FALSE))</f>
        <v>NN.XXX</v>
      </c>
      <c r="N17" s="1026" t="str">
        <f>IF(VLOOKUP(_xlfn.TEXTBEFORE($J17,";",1,0,1),Table2[[Label]:[Reference(s)]],7,FALSE)=0,"",VLOOKUP(_xlfn.TEXTBEFORE($J17,";",1,0,1),Table2[[Label]:[Reference(s)]],7,FALSE))</f>
        <v/>
      </c>
      <c r="O17" s="1026" t="str">
        <f>IF(VLOOKUP(_xlfn.TEXTBEFORE($J17,";",1,0,1),Table2[[Label]:[Reference(s)]],8,FALSE)=0,"",VLOOKUP(_xlfn.TEXTBEFORE($J17,";",1,0,1),Table2[[Label]:[Reference(s)]],8,FALSE))</f>
        <v>(3) 6</v>
      </c>
      <c r="P17" s="1026" t="str">
        <f>IF(VLOOKUP(_xlfn.TEXTBEFORE($J17,";",1,0,1),Table2[[Label]:[Reference(s)]],9,FALSE)=0,"",VLOOKUP(_xlfn.TEXTBEFORE($J17,";",1,0,1),Table2[[Label]:[Reference(s)]],9,FALSE))</f>
        <v/>
      </c>
      <c r="Q17" s="1026" t="str">
        <f>IF(VLOOKUP(_xlfn.TEXTBEFORE($J17,";",1,0,1),Table2[[Label]:[Reference(s)]],10,FALSE)=0,"",VLOOKUP(_xlfn.TEXTBEFORE($J17,";",1,0,1),Table2[[Label]:[Reference(s)]],10,FALSE))</f>
        <v/>
      </c>
      <c r="R17" s="1104" t="str">
        <f>IF(VLOOKUP(_xlfn.TEXTBEFORE($J17,";",1,0,1),Table2[[Label]:[Reference(s)]],14,FALSE)=0,"",VLOOKUP(_xlfn.TEXTBEFORE($J17,";",1,0,1),Table2[[Label]:[Reference(s)]],14,FALSE))</f>
        <v>(1) 2 CFR 200.203;
(2) GSDM v1.1;
(3) SAM.gov Assistance Listing;
(5) 31 USC 6102</v>
      </c>
    </row>
    <row r="18" spans="1:18" ht="39" thickBot="1" x14ac:dyDescent="0.3">
      <c r="A18" s="1040"/>
      <c r="B18" s="1028"/>
      <c r="C18" s="1135"/>
      <c r="D18" s="1136" t="s">
        <v>1648</v>
      </c>
      <c r="E18" s="1019" t="s">
        <v>1649</v>
      </c>
      <c r="F18" s="1011" t="s">
        <v>1632</v>
      </c>
      <c r="G18" s="1032" t="str">
        <f>IF(VLOOKUP(_xlfn.TEXTBEFORE($J18,";",1,0,1),Table2[[Label]:[Reference(s)]],2,FALSE)=0,"",VLOOKUP(_xlfn.TEXTBEFORE($J18,";",1,0,1),Table2[[Label]:[Reference(s)]],2,FALSE))</f>
        <v>The web address (URL) for the agency-hosted webpage associated with the federal assistance program.</v>
      </c>
      <c r="H18" s="1021" t="s">
        <v>1638</v>
      </c>
      <c r="I18" s="1033" t="s">
        <v>1639</v>
      </c>
      <c r="J18" s="1020" t="s">
        <v>708</v>
      </c>
      <c r="K18" s="1021" t="s">
        <v>1640</v>
      </c>
      <c r="L18" s="1137" t="str">
        <f>IF(VLOOKUP(_xlfn.TEXTBEFORE($J18,";",1,0,1),Table2[[Label]:[Reference(s)]],5,FALSE)=0,"",VLOOKUP(_xlfn.TEXTBEFORE($J18,";",1,0,1),Table2[[Label]:[Reference(s)]],5,FALSE))</f>
        <v>String</v>
      </c>
      <c r="M18" s="1032" t="str">
        <f>IF(VLOOKUP(_xlfn.TEXTBEFORE($J18,";",1,0,1),Table2[[Label]:[Reference(s)]],6,FALSE)=0,"",VLOOKUP(_xlfn.TEXTBEFORE($J18,";",1,0,1),Table2[[Label]:[Reference(s)]],6,FALSE))</f>
        <v/>
      </c>
      <c r="N18" s="1032" t="str">
        <f>IF(VLOOKUP(_xlfn.TEXTBEFORE($J18,";",1,0,1),Table2[[Label]:[Reference(s)]],7,FALSE)=0,"",VLOOKUP(_xlfn.TEXTBEFORE($J18,";",1,0,1),Table2[[Label]:[Reference(s)]],7,FALSE))</f>
        <v/>
      </c>
      <c r="O18" s="1032">
        <f>IF(VLOOKUP(_xlfn.TEXTBEFORE($J18,";",1,0,1),Table2[[Label]:[Reference(s)]],8,FALSE)=0,"",VLOOKUP(_xlfn.TEXTBEFORE($J18,";",1,0,1),Table2[[Label]:[Reference(s)]],8,FALSE))</f>
        <v>255</v>
      </c>
      <c r="P18" s="1032" t="str">
        <f>IF(VLOOKUP(_xlfn.TEXTBEFORE($J18,";",1,0,1),Table2[[Label]:[Reference(s)]],9,FALSE)=0,"",VLOOKUP(_xlfn.TEXTBEFORE($J18,";",1,0,1),Table2[[Label]:[Reference(s)]],9,FALSE))</f>
        <v/>
      </c>
      <c r="Q18" s="1032" t="str">
        <f>IF(VLOOKUP(_xlfn.TEXTBEFORE($J18,";",1,0,1),Table2[[Label]:[Reference(s)]],10,FALSE)=0,"",VLOOKUP(_xlfn.TEXTBEFORE($J18,";",1,0,1),Table2[[Label]:[Reference(s)]],10,FALSE))</f>
        <v/>
      </c>
      <c r="R18" s="1108" t="str">
        <f>IF(VLOOKUP(_xlfn.TEXTBEFORE($J18,";",1,0,1),Table2[[Label]:[Reference(s)]],14,FALSE)=0,"",VLOOKUP(_xlfn.TEXTBEFORE($J18,";",1,0,1),Table2[[Label]:[Reference(s)]],14,FALSE))</f>
        <v>(1) 2 CFR 200.203;
(3) SAM.gov Assistance Listing;
(5) 31 USC 6102</v>
      </c>
    </row>
    <row r="19" spans="1:18" ht="75.75" customHeight="1" x14ac:dyDescent="0.25">
      <c r="A19" s="1034">
        <v>1.02</v>
      </c>
      <c r="B19" s="1022" t="s">
        <v>4596</v>
      </c>
      <c r="C19" s="1022" t="s">
        <v>4595</v>
      </c>
      <c r="D19" s="1023" t="s">
        <v>1650</v>
      </c>
      <c r="E19" s="1024" t="s">
        <v>1651</v>
      </c>
      <c r="F19" s="1025" t="s">
        <v>1632</v>
      </c>
      <c r="G19" s="1026" t="str">
        <f>IF(VLOOKUP(_xlfn.TEXTBEFORE($J19,";",1,0,1),Table2[[Label]:[Reference(s)]],2,FALSE)=0,"",VLOOKUP(_xlfn.TEXTBEFORE($J19,";",1,0,1),Table2[[Label]:[Reference(s)]],2,FALSE))</f>
        <v>The unique identifier for a related Assistance Listing (Program), such as a companion, predecessor, or successor program, used to link associated listings where the first two characters align to an agency followed by a decimal and three alpha numeric characters.</v>
      </c>
      <c r="H19" s="1011" t="s">
        <v>1638</v>
      </c>
      <c r="I19" s="1027" t="s">
        <v>1639</v>
      </c>
      <c r="J19" s="1018" t="s">
        <v>774</v>
      </c>
      <c r="K19" s="1011" t="s">
        <v>1640</v>
      </c>
      <c r="L19" s="1037" t="str">
        <f>IF(VLOOKUP(_xlfn.TEXTBEFORE($J19,";",1,0,1),Table2[[Label]:[Reference(s)]],5,FALSE)=0,"",VLOOKUP(_xlfn.TEXTBEFORE($J19,";",1,0,1),Table2[[Label]:[Reference(s)]],5,FALSE))</f>
        <v>String</v>
      </c>
      <c r="M19" s="1026" t="str">
        <f>IF(VLOOKUP(_xlfn.TEXTBEFORE($J19,";",1,0,1),Table2[[Label]:[Reference(s)]],6,FALSE)=0,"",VLOOKUP(_xlfn.TEXTBEFORE($J19,";",1,0,1),Table2[[Label]:[Reference(s)]],6,FALSE))</f>
        <v>NN.XXX</v>
      </c>
      <c r="N19" s="1026" t="str">
        <f>IF(VLOOKUP(_xlfn.TEXTBEFORE($J19,";",1,0,1),Table2[[Label]:[Reference(s)]],7,FALSE)=0,"",VLOOKUP(_xlfn.TEXTBEFORE($J19,";",1,0,1),Table2[[Label]:[Reference(s)]],7,FALSE))</f>
        <v/>
      </c>
      <c r="O19" s="1026" t="str">
        <f>IF(VLOOKUP(_xlfn.TEXTBEFORE($J19,";",1,0,1),Table2[[Label]:[Reference(s)]],8,FALSE)=0,"",VLOOKUP(_xlfn.TEXTBEFORE($J19,";",1,0,1),Table2[[Label]:[Reference(s)]],8,FALSE))</f>
        <v>(3) 6</v>
      </c>
      <c r="P19" s="1026" t="str">
        <f>IF(VLOOKUP(_xlfn.TEXTBEFORE($J19,";",1,0,1),Table2[[Label]:[Reference(s)]],9,FALSE)=0,"",VLOOKUP(_xlfn.TEXTBEFORE($J19,";",1,0,1),Table2[[Label]:[Reference(s)]],9,FALSE))</f>
        <v/>
      </c>
      <c r="Q19" s="1026" t="str">
        <f>IF(VLOOKUP(_xlfn.TEXTBEFORE($J19,";",1,0,1),Table2[[Label]:[Reference(s)]],10,FALSE)=0,"",VLOOKUP(_xlfn.TEXTBEFORE($J19,";",1,0,1),Table2[[Label]:[Reference(s)]],10,FALSE))</f>
        <v/>
      </c>
      <c r="R19" s="1038" t="str">
        <f>IF(VLOOKUP(_xlfn.TEXTBEFORE($J19,";",1,0,1),Table2[[Label]:[Reference(s)]],14,FALSE)=0,"",VLOOKUP(_xlfn.TEXTBEFORE($J19,";",1,0,1),Table2[[Label]:[Reference(s)]],14,FALSE))</f>
        <v>(1) 2 CFR 200.203;
(2) GSDM v1.1;
(3) SAM.gov Assistance Listing;
(5) 31 USC 6102</v>
      </c>
    </row>
    <row r="20" spans="1:18" s="229" customFormat="1" ht="90.75" customHeight="1" thickBot="1" x14ac:dyDescent="0.3">
      <c r="A20" s="1040"/>
      <c r="B20" s="1028"/>
      <c r="C20" s="1028"/>
      <c r="D20" s="1029"/>
      <c r="E20" s="1030"/>
      <c r="F20" s="1031"/>
      <c r="G20" s="1032" t="str">
        <f>IF(VLOOKUP(_xlfn.TEXTBEFORE($J20,";",1,0,1),Table2[[Label]:[Reference(s)]],2,FALSE)=0,"",VLOOKUP(_xlfn.TEXTBEFORE($J20,";",1,0,1),Table2[[Label]:[Reference(s)]],2,FALSE))</f>
        <v xml:space="preserve">The official name of the federal government  program related to the identified Assistance Listing. This may correspond to the program’s statutory title or to the official title used for federal reporting. </v>
      </c>
      <c r="H20" s="1021" t="s">
        <v>1652</v>
      </c>
      <c r="I20" s="1033" t="s">
        <v>4597</v>
      </c>
      <c r="J20" s="1020" t="s">
        <v>775</v>
      </c>
      <c r="K20" s="1021" t="s">
        <v>1640</v>
      </c>
      <c r="L20" s="1107" t="str">
        <f>IF(VLOOKUP(_xlfn.TEXTBEFORE($J20,";",1,0,1),Table2[[Label]:[Reference(s)]],5,FALSE)=0,"",VLOOKUP(_xlfn.TEXTBEFORE($J20,";",1,0,1),Table2[[Label]:[Reference(s)]],5,FALSE))</f>
        <v>String</v>
      </c>
      <c r="M20" s="1032" t="str">
        <f>IF(VLOOKUP(_xlfn.TEXTBEFORE($J20,";",1,0,1),Table2[[Label]:[Reference(s)]],6,FALSE)=0,"",VLOOKUP(_xlfn.TEXTBEFORE($J20,";",1,0,1),Table2[[Label]:[Reference(s)]],6,FALSE))</f>
        <v/>
      </c>
      <c r="N20" s="1032" t="str">
        <f>IF(VLOOKUP(_xlfn.TEXTBEFORE($J20,";",1,0,1),Table2[[Label]:[Reference(s)]],7,FALSE)=0,"",VLOOKUP(_xlfn.TEXTBEFORE($J20,";",1,0,1),Table2[[Label]:[Reference(s)]],7,FALSE))</f>
        <v/>
      </c>
      <c r="O20" s="1032">
        <f>IF(VLOOKUP(_xlfn.TEXTBEFORE($J20,";",1,0,1),Table2[[Label]:[Reference(s)]],8,FALSE)=0,"",VLOOKUP(_xlfn.TEXTBEFORE($J20,";",1,0,1),Table2[[Label]:[Reference(s)]],8,FALSE))</f>
        <v>200</v>
      </c>
      <c r="P20" s="1032" t="str">
        <f>IF(VLOOKUP(_xlfn.TEXTBEFORE($J20,";",1,0,1),Table2[[Label]:[Reference(s)]],9,FALSE)=0,"",VLOOKUP(_xlfn.TEXTBEFORE($J20,";",1,0,1),Table2[[Label]:[Reference(s)]],9,FALSE))</f>
        <v/>
      </c>
      <c r="Q20" s="1032" t="str">
        <f>IF(VLOOKUP(_xlfn.TEXTBEFORE($J20,";",1,0,1),Table2[[Label]:[Reference(s)]],10,FALSE)=0,"",VLOOKUP(_xlfn.TEXTBEFORE($J20,";",1,0,1),Table2[[Label]:[Reference(s)]],10,FALSE))</f>
        <v/>
      </c>
      <c r="R20" s="1138" t="str">
        <f>IF(VLOOKUP(_xlfn.TEXTBEFORE($J20,";",1,0,1),Table2[[Label]:[Reference(s)]],14,FALSE)=0,"",VLOOKUP(_xlfn.TEXTBEFORE($J20,";",1,0,1),Table2[[Label]:[Reference(s)]],14,FALSE))</f>
        <v>(1) 2 CFR 200.203;
(2) GSDM v1.1;
(3) SAM.gov Assistance Listing</v>
      </c>
    </row>
    <row r="21" spans="1:18" ht="51" x14ac:dyDescent="0.25">
      <c r="A21" s="1034">
        <v>2.0099999999999998</v>
      </c>
      <c r="B21" s="1035" t="s">
        <v>4598</v>
      </c>
      <c r="C21" s="1022" t="s">
        <v>1653</v>
      </c>
      <c r="D21" s="1036" t="s">
        <v>1654</v>
      </c>
      <c r="E21" s="1012" t="s">
        <v>1655</v>
      </c>
      <c r="F21" s="1009" t="s">
        <v>1656</v>
      </c>
      <c r="G21" s="1026" t="str">
        <f>IF(VLOOKUP(_xlfn.TEXTBEFORE($J21,";",1,0,1),Table2[[Label]:[Reference(s)]],2,FALSE)=0,"",VLOOKUP(_xlfn.TEXTBEFORE($J21,";",1,0,1),Table2[[Label]:[Reference(s)]],2,FALSE))</f>
        <v>A short descriptive name used to identify the program (assistance listing), funding opportunity, or funding opportunity project goal.</v>
      </c>
      <c r="H21" s="1011" t="s">
        <v>1633</v>
      </c>
      <c r="I21" s="1027" t="s">
        <v>1639</v>
      </c>
      <c r="J21" s="1018" t="s">
        <v>4452</v>
      </c>
      <c r="K21" s="1011" t="s">
        <v>1635</v>
      </c>
      <c r="L21" s="1037" t="str">
        <f>IF(VLOOKUP(_xlfn.TEXTBEFORE($J21,";",1,0,1),Table2[[Label]:[Reference(s)]],5,FALSE)=0,"",VLOOKUP(_xlfn.TEXTBEFORE($J21,";",1,0,1),Table2[[Label]:[Reference(s)]],5,FALSE))</f>
        <v>String</v>
      </c>
      <c r="M21" s="1026" t="str">
        <f>IF(VLOOKUP(_xlfn.TEXTBEFORE($J21,";",1,0,1),Table2[[Label]:[Reference(s)]],6,FALSE)=0,"",VLOOKUP(_xlfn.TEXTBEFORE($J21,";",1,0,1),Table2[[Label]:[Reference(s)]],6,FALSE))</f>
        <v/>
      </c>
      <c r="N21" s="1026" t="str">
        <f>IF(VLOOKUP(_xlfn.TEXTBEFORE($J21,";",1,0,1),Table2[[Label]:[Reference(s)]],7,FALSE)=0,"",VLOOKUP(_xlfn.TEXTBEFORE($J21,";",1,0,1),Table2[[Label]:[Reference(s)]],7,FALSE))</f>
        <v/>
      </c>
      <c r="O21" s="1026">
        <f>IF(VLOOKUP(_xlfn.TEXTBEFORE($J21,";",1,0,1),Table2[[Label]:[Reference(s)]],8,FALSE)=0,"",VLOOKUP(_xlfn.TEXTBEFORE($J21,";",1,0,1),Table2[[Label]:[Reference(s)]],8,FALSE))</f>
        <v>500</v>
      </c>
      <c r="P21" s="1026" t="str">
        <f>IF(VLOOKUP(_xlfn.TEXTBEFORE($J21,";",1,0,1),Table2[[Label]:[Reference(s)]],9,FALSE)=0,"",VLOOKUP(_xlfn.TEXTBEFORE($J21,";",1,0,1),Table2[[Label]:[Reference(s)]],9,FALSE))</f>
        <v/>
      </c>
      <c r="Q21" s="1026" t="str">
        <f>IF(VLOOKUP(_xlfn.TEXTBEFORE($J21,";",1,0,1),Table2[[Label]:[Reference(s)]],10,FALSE)=0,"",VLOOKUP(_xlfn.TEXTBEFORE($J21,";",1,0,1),Table2[[Label]:[Reference(s)]],10,FALSE))</f>
        <v/>
      </c>
      <c r="R21" s="1038" t="str">
        <f>IF(VLOOKUP(_xlfn.TEXTBEFORE($J21,";",1,0,1),Table2[[Label]:[Reference(s)]],14,FALSE)=0,"",VLOOKUP(_xlfn.TEXTBEFORE($J21,";",1,0,1),Table2[[Label]:[Reference(s)]],14,FALSE))</f>
        <v>(1) Appendix I to Part 200, Title 2;
(1) 2 CFR 200.203;
(3) SAM.gov Assistance Listing;
(5) 31 USC 6102</v>
      </c>
    </row>
    <row r="22" spans="1:18" ht="44.1" customHeight="1" x14ac:dyDescent="0.25">
      <c r="A22" s="1034"/>
      <c r="B22" s="1039"/>
      <c r="C22" s="1022"/>
      <c r="D22" s="1036" t="s">
        <v>1657</v>
      </c>
      <c r="E22" s="1012" t="s">
        <v>1658</v>
      </c>
      <c r="F22" s="1011" t="s">
        <v>1656</v>
      </c>
      <c r="G22" s="1026" t="str">
        <f>IF(VLOOKUP(_xlfn.TEXTBEFORE($J22,";",1,0,1),Table2[[Label]:[Reference(s)]],2,FALSE)=0,"",VLOOKUP(_xlfn.TEXTBEFORE($J22,";",1,0,1),Table2[[Label]:[Reference(s)]],2,FALSE))</f>
        <v>A description of the direction and focus of a program (assistance listing), funding opportunity, or funding opportunity project that identifies the change the program, funding opportunity, or funding opportunity project should advance and/or achieve.</v>
      </c>
      <c r="H22" s="1011" t="s">
        <v>1633</v>
      </c>
      <c r="I22" s="1027" t="s">
        <v>1639</v>
      </c>
      <c r="J22" s="1018" t="s">
        <v>4453</v>
      </c>
      <c r="K22" s="1011" t="s">
        <v>1635</v>
      </c>
      <c r="L22" s="1037" t="str">
        <f>IF(VLOOKUP(_xlfn.TEXTBEFORE($J22,";",1,0,1),Table2[[Label]:[Reference(s)]],5,FALSE)=0,"",VLOOKUP(_xlfn.TEXTBEFORE($J22,";",1,0,1),Table2[[Label]:[Reference(s)]],5,FALSE))</f>
        <v>String</v>
      </c>
      <c r="M22" s="1026" t="str">
        <f>IF(VLOOKUP(_xlfn.TEXTBEFORE($J22,";",1,0,1),Table2[[Label]:[Reference(s)]],6,FALSE)=0,"",VLOOKUP(_xlfn.TEXTBEFORE($J22,";",1,0,1),Table2[[Label]:[Reference(s)]],6,FALSE))</f>
        <v/>
      </c>
      <c r="N22" s="1026" t="str">
        <f>IF(VLOOKUP(_xlfn.TEXTBEFORE($J22,";",1,0,1),Table2[[Label]:[Reference(s)]],7,FALSE)=0,"",VLOOKUP(_xlfn.TEXTBEFORE($J22,";",1,0,1),Table2[[Label]:[Reference(s)]],7,FALSE))</f>
        <v/>
      </c>
      <c r="O22" s="1026">
        <f>IF(VLOOKUP(_xlfn.TEXTBEFORE($J22,";",1,0,1),Table2[[Label]:[Reference(s)]],8,FALSE)=0,"",VLOOKUP(_xlfn.TEXTBEFORE($J22,";",1,0,1),Table2[[Label]:[Reference(s)]],8,FALSE))</f>
        <v>5000</v>
      </c>
      <c r="P22" s="1026" t="str">
        <f>IF(VLOOKUP(_xlfn.TEXTBEFORE($J22,";",1,0,1),Table2[[Label]:[Reference(s)]],9,FALSE)=0,"",VLOOKUP(_xlfn.TEXTBEFORE($J22,";",1,0,1),Table2[[Label]:[Reference(s)]],9,FALSE))</f>
        <v/>
      </c>
      <c r="Q22" s="1026" t="str">
        <f>IF(VLOOKUP(_xlfn.TEXTBEFORE($J22,";",1,0,1),Table2[[Label]:[Reference(s)]],10,FALSE)=0,"",VLOOKUP(_xlfn.TEXTBEFORE($J22,";",1,0,1),Table2[[Label]:[Reference(s)]],10,FALSE))</f>
        <v/>
      </c>
      <c r="R22" s="1038" t="str">
        <f>IF(VLOOKUP(_xlfn.TEXTBEFORE($J22,";",1,0,1),Table2[[Label]:[Reference(s)]],14,FALSE)=0,"",VLOOKUP(_xlfn.TEXTBEFORE($J22,";",1,0,1),Table2[[Label]:[Reference(s)]],14,FALSE))</f>
        <v>(1) Appendix I to Part 200, Title 2;
(1) 2 CFR 200.203;
(2) GSDM v1.1;
(3) SAM.gov Assistance Listing;
(5) 31 USC 6102</v>
      </c>
    </row>
    <row r="23" spans="1:18" ht="38.25" x14ac:dyDescent="0.25">
      <c r="A23" s="1034"/>
      <c r="B23" s="1039"/>
      <c r="C23" s="1022"/>
      <c r="D23" s="1036" t="s">
        <v>1659</v>
      </c>
      <c r="E23" s="1012" t="s">
        <v>1660</v>
      </c>
      <c r="F23" s="1011" t="s">
        <v>1656</v>
      </c>
      <c r="G23" s="1026" t="str">
        <f>IF(VLOOKUP(_xlfn.TEXTBEFORE($J23,";",1,0,1),Table2[[Label]:[Reference(s)]],2,FALSE)=0,"",VLOOKUP(_xlfn.TEXTBEFORE($J23,";",1,0,1),Table2[[Label]:[Reference(s)]],2,FALSE))</f>
        <v>A short descriptive name used to identify the program (assistance listing), funding opportunity, or funding opportunity project objective.</v>
      </c>
      <c r="H23" s="1011" t="s">
        <v>1633</v>
      </c>
      <c r="I23" s="1027" t="s">
        <v>1661</v>
      </c>
      <c r="J23" s="1018" t="s">
        <v>4456</v>
      </c>
      <c r="K23" s="1011" t="s">
        <v>1635</v>
      </c>
      <c r="L23" s="1037" t="str">
        <f>IF(VLOOKUP(_xlfn.TEXTBEFORE($J23,";",1,0,1),Table2[[Label]:[Reference(s)]],5,FALSE)=0,"",VLOOKUP(_xlfn.TEXTBEFORE($J23,";",1,0,1),Table2[[Label]:[Reference(s)]],5,FALSE))</f>
        <v>String</v>
      </c>
      <c r="M23" s="1026" t="str">
        <f>IF(VLOOKUP(_xlfn.TEXTBEFORE($J23,";",1,0,1),Table2[[Label]:[Reference(s)]],6,FALSE)=0,"",VLOOKUP(_xlfn.TEXTBEFORE($J23,";",1,0,1),Table2[[Label]:[Reference(s)]],6,FALSE))</f>
        <v/>
      </c>
      <c r="N23" s="1026" t="str">
        <f>IF(VLOOKUP(_xlfn.TEXTBEFORE($J23,";",1,0,1),Table2[[Label]:[Reference(s)]],7,FALSE)=0,"",VLOOKUP(_xlfn.TEXTBEFORE($J23,";",1,0,1),Table2[[Label]:[Reference(s)]],7,FALSE))</f>
        <v/>
      </c>
      <c r="O23" s="1026">
        <f>IF(VLOOKUP(_xlfn.TEXTBEFORE($J23,";",1,0,1),Table2[[Label]:[Reference(s)]],8,FALSE)=0,"",VLOOKUP(_xlfn.TEXTBEFORE($J23,";",1,0,1),Table2[[Label]:[Reference(s)]],8,FALSE))</f>
        <v>500</v>
      </c>
      <c r="P23" s="1026" t="str">
        <f>IF(VLOOKUP(_xlfn.TEXTBEFORE($J23,";",1,0,1),Table2[[Label]:[Reference(s)]],9,FALSE)=0,"",VLOOKUP(_xlfn.TEXTBEFORE($J23,";",1,0,1),Table2[[Label]:[Reference(s)]],9,FALSE))</f>
        <v/>
      </c>
      <c r="Q23" s="1026" t="str">
        <f>IF(VLOOKUP(_xlfn.TEXTBEFORE($J23,";",1,0,1),Table2[[Label]:[Reference(s)]],10,FALSE)=0,"",VLOOKUP(_xlfn.TEXTBEFORE($J23,";",1,0,1),Table2[[Label]:[Reference(s)]],10,FALSE))</f>
        <v/>
      </c>
      <c r="R23" s="1038" t="str">
        <f>IF(VLOOKUP(_xlfn.TEXTBEFORE($J23,";",1,0,1),Table2[[Label]:[Reference(s)]],14,FALSE)=0,"",VLOOKUP(_xlfn.TEXTBEFORE($J23,";",1,0,1),Table2[[Label]:[Reference(s)]],14,FALSE))</f>
        <v>(1) 2 CFR 200.203;
(3) SAM.gov Assistance Listing;
(5) 31 USC 6102</v>
      </c>
    </row>
    <row r="24" spans="1:18" ht="77.099999999999994" customHeight="1" x14ac:dyDescent="0.25">
      <c r="A24" s="1034"/>
      <c r="B24" s="1039"/>
      <c r="C24" s="1022"/>
      <c r="D24" s="1036" t="s">
        <v>1662</v>
      </c>
      <c r="E24" s="1012" t="s">
        <v>1663</v>
      </c>
      <c r="F24" s="1011" t="s">
        <v>1656</v>
      </c>
      <c r="G24" s="1026" t="str">
        <f>IF(VLOOKUP(_xlfn.TEXTBEFORE($J24,";",1,0,1),Table2[[Label]:[Reference(s)]],2,FALSE)=0,"",VLOOKUP(_xlfn.TEXTBEFORE($J24,";",1,0,1),Table2[[Label]:[Reference(s)]],2,FALSE))</f>
        <v>A description of the effects or results the program (assistance listing), funding opportunity, or funding opportunity project is intended to achieve towards advancing a goal. Program, funding opportunity, or project objectives stem from goal(s) and are specific, measurable, achievable, relevant, and timebound.</v>
      </c>
      <c r="H24" s="1011" t="s">
        <v>1633</v>
      </c>
      <c r="I24" s="1027" t="s">
        <v>1664</v>
      </c>
      <c r="J24" s="1018" t="s">
        <v>4457</v>
      </c>
      <c r="K24" s="1011" t="s">
        <v>1635</v>
      </c>
      <c r="L24" s="1037" t="str">
        <f>IF(VLOOKUP(_xlfn.TEXTBEFORE($J24,";",1,0,1),Table2[[Label]:[Reference(s)]],5,FALSE)=0,"",VLOOKUP(_xlfn.TEXTBEFORE($J24,";",1,0,1),Table2[[Label]:[Reference(s)]],5,FALSE))</f>
        <v>String</v>
      </c>
      <c r="M24" s="1026" t="str">
        <f>IF(VLOOKUP(_xlfn.TEXTBEFORE($J24,";",1,0,1),Table2[[Label]:[Reference(s)]],6,FALSE)=0,"",VLOOKUP(_xlfn.TEXTBEFORE($J24,";",1,0,1),Table2[[Label]:[Reference(s)]],6,FALSE))</f>
        <v/>
      </c>
      <c r="N24" s="1026" t="str">
        <f>IF(VLOOKUP(_xlfn.TEXTBEFORE($J24,";",1,0,1),Table2[[Label]:[Reference(s)]],7,FALSE)=0,"",VLOOKUP(_xlfn.TEXTBEFORE($J24,";",1,0,1),Table2[[Label]:[Reference(s)]],7,FALSE))</f>
        <v/>
      </c>
      <c r="O24" s="1026" t="str">
        <f>IF(VLOOKUP(_xlfn.TEXTBEFORE($J24,";",1,0,1),Table2[[Label]:[Reference(s)]],8,FALSE)=0,"",VLOOKUP(_xlfn.TEXTBEFORE($J24,";",1,0,1),Table2[[Label]:[Reference(s)]],8,FALSE))</f>
        <v>(3) 5000</v>
      </c>
      <c r="P24" s="1026" t="str">
        <f>IF(VLOOKUP(_xlfn.TEXTBEFORE($J24,";",1,0,1),Table2[[Label]:[Reference(s)]],9,FALSE)=0,"",VLOOKUP(_xlfn.TEXTBEFORE($J24,";",1,0,1),Table2[[Label]:[Reference(s)]],9,FALSE))</f>
        <v/>
      </c>
      <c r="Q24" s="1026" t="str">
        <f>IF(VLOOKUP(_xlfn.TEXTBEFORE($J24,";",1,0,1),Table2[[Label]:[Reference(s)]],10,FALSE)=0,"",VLOOKUP(_xlfn.TEXTBEFORE($J24,";",1,0,1),Table2[[Label]:[Reference(s)]],10,FALSE))</f>
        <v/>
      </c>
      <c r="R24" s="1038" t="str">
        <f>IF(VLOOKUP(_xlfn.TEXTBEFORE($J24,";",1,0,1),Table2[[Label]:[Reference(s)]],14,FALSE)=0,"",VLOOKUP(_xlfn.TEXTBEFORE($J24,";",1,0,1),Table2[[Label]:[Reference(s)]],14,FALSE))</f>
        <v>(1) 2 CFR 200.203;
(3) SAM.gov Assistance Listing;
(5) 31 USC 6102</v>
      </c>
    </row>
    <row r="25" spans="1:18" ht="50.1" customHeight="1" x14ac:dyDescent="0.25">
      <c r="A25" s="1034"/>
      <c r="B25" s="1039"/>
      <c r="C25" s="1022"/>
      <c r="D25" s="1036" t="s">
        <v>1665</v>
      </c>
      <c r="E25" s="1012" t="s">
        <v>1666</v>
      </c>
      <c r="F25" s="1011" t="s">
        <v>1656</v>
      </c>
      <c r="G25" s="1026" t="str">
        <f>IF(VLOOKUP(_xlfn.TEXTBEFORE($J25,";",1,0,1),Table2[[Label]:[Reference(s)]],2,FALSE)=0,"",VLOOKUP(_xlfn.TEXTBEFORE($J25,";",1,0,1),Table2[[Label]:[Reference(s)]],2,FALSE))</f>
        <v>A short descriptive name of the performance measure against which program (assistance listing), funding opportunity, or funding opportunity project progress and activities are measured.</v>
      </c>
      <c r="H25" s="1011" t="s">
        <v>1633</v>
      </c>
      <c r="I25" s="1027" t="s">
        <v>1667</v>
      </c>
      <c r="J25" s="1018" t="s">
        <v>4459</v>
      </c>
      <c r="K25" s="1011" t="s">
        <v>1635</v>
      </c>
      <c r="L25" s="1037" t="str">
        <f>IF(VLOOKUP(_xlfn.TEXTBEFORE($J25,";",1,0,1),Table2[[Label]:[Reference(s)]],5,FALSE)=0,"",VLOOKUP(_xlfn.TEXTBEFORE($J25,";",1,0,1),Table2[[Label]:[Reference(s)]],5,FALSE))</f>
        <v>String</v>
      </c>
      <c r="M25" s="1026" t="str">
        <f>IF(VLOOKUP(_xlfn.TEXTBEFORE($J25,";",1,0,1),Table2[[Label]:[Reference(s)]],6,FALSE)=0,"",VLOOKUP(_xlfn.TEXTBEFORE($J25,";",1,0,1),Table2[[Label]:[Reference(s)]],6,FALSE))</f>
        <v/>
      </c>
      <c r="N25" s="1026" t="str">
        <f>IF(VLOOKUP(_xlfn.TEXTBEFORE($J25,";",1,0,1),Table2[[Label]:[Reference(s)]],7,FALSE)=0,"",VLOOKUP(_xlfn.TEXTBEFORE($J25,";",1,0,1),Table2[[Label]:[Reference(s)]],7,FALSE))</f>
        <v/>
      </c>
      <c r="O25" s="1026">
        <f>IF(VLOOKUP(_xlfn.TEXTBEFORE($J25,";",1,0,1),Table2[[Label]:[Reference(s)]],8,FALSE)=0,"",VLOOKUP(_xlfn.TEXTBEFORE($J25,";",1,0,1),Table2[[Label]:[Reference(s)]],8,FALSE))</f>
        <v>500</v>
      </c>
      <c r="P25" s="1026" t="str">
        <f>IF(VLOOKUP(_xlfn.TEXTBEFORE($J25,";",1,0,1),Table2[[Label]:[Reference(s)]],9,FALSE)=0,"",VLOOKUP(_xlfn.TEXTBEFORE($J25,";",1,0,1),Table2[[Label]:[Reference(s)]],9,FALSE))</f>
        <v/>
      </c>
      <c r="Q25" s="1026" t="str">
        <f>IF(VLOOKUP(_xlfn.TEXTBEFORE($J25,";",1,0,1),Table2[[Label]:[Reference(s)]],10,FALSE)=0,"",VLOOKUP(_xlfn.TEXTBEFORE($J25,";",1,0,1),Table2[[Label]:[Reference(s)]],10,FALSE))</f>
        <v/>
      </c>
      <c r="R25" s="1038" t="str">
        <f>IF(VLOOKUP(_xlfn.TEXTBEFORE($J25,";",1,0,1),Table2[[Label]:[Reference(s)]],14,FALSE)=0,"",VLOOKUP(_xlfn.TEXTBEFORE($J25,";",1,0,1),Table2[[Label]:[Reference(s)]],14,FALSE))</f>
        <v>(1) 2 CFR 200.203;
(3) SAM.gov Assistance Listing;
(5) 31 USC 6102</v>
      </c>
    </row>
    <row r="26" spans="1:18" ht="96" customHeight="1" x14ac:dyDescent="0.25">
      <c r="A26" s="1034"/>
      <c r="B26" s="1039"/>
      <c r="C26" s="1022"/>
      <c r="D26" s="1036" t="s">
        <v>1668</v>
      </c>
      <c r="E26" s="1012" t="s">
        <v>1669</v>
      </c>
      <c r="F26" s="1011" t="s">
        <v>1656</v>
      </c>
      <c r="G26" s="1026" t="str">
        <f>IF(VLOOKUP(_xlfn.TEXTBEFORE($J26,";",1,0,1),Table2[[Label]:[Reference(s)]],2,FALSE)=0,"",VLOOKUP(_xlfn.TEXTBEFORE($J26,";",1,0,1),Table2[[Label]:[Reference(s)]],2,FALSE))</f>
        <v>A description of the performance measure against which program (assistance listing), funding opportunity, or funding opportunity project progress and activities are measured. Measures may be quantitative or qualitative. For example, measures may include counts, percentages, or levels. Measures may also describe an accomplishment, a product, a condition, a result, or a status.</v>
      </c>
      <c r="H26" s="1011" t="s">
        <v>1633</v>
      </c>
      <c r="I26" s="1027" t="s">
        <v>1670</v>
      </c>
      <c r="J26" s="1018" t="s">
        <v>4460</v>
      </c>
      <c r="K26" s="1011" t="s">
        <v>1635</v>
      </c>
      <c r="L26" s="1037" t="str">
        <f>IF(VLOOKUP(_xlfn.TEXTBEFORE($J26,";",1,0,1),Table2[[Label]:[Reference(s)]],5,FALSE)=0,"",VLOOKUP(_xlfn.TEXTBEFORE($J26,";",1,0,1),Table2[[Label]:[Reference(s)]],5,FALSE))</f>
        <v>String</v>
      </c>
      <c r="M26" s="1026" t="str">
        <f>IF(VLOOKUP(_xlfn.TEXTBEFORE($J26,";",1,0,1),Table2[[Label]:[Reference(s)]],6,FALSE)=0,"",VLOOKUP(_xlfn.TEXTBEFORE($J26,";",1,0,1),Table2[[Label]:[Reference(s)]],6,FALSE))</f>
        <v/>
      </c>
      <c r="N26" s="1026" t="str">
        <f>IF(VLOOKUP(_xlfn.TEXTBEFORE($J26,";",1,0,1),Table2[[Label]:[Reference(s)]],7,FALSE)=0,"",VLOOKUP(_xlfn.TEXTBEFORE($J26,";",1,0,1),Table2[[Label]:[Reference(s)]],7,FALSE))</f>
        <v/>
      </c>
      <c r="O26" s="1026">
        <f>IF(VLOOKUP(_xlfn.TEXTBEFORE($J26,";",1,0,1),Table2[[Label]:[Reference(s)]],8,FALSE)=0,"",VLOOKUP(_xlfn.TEXTBEFORE($J26,";",1,0,1),Table2[[Label]:[Reference(s)]],8,FALSE))</f>
        <v>5000</v>
      </c>
      <c r="P26" s="1026" t="str">
        <f>IF(VLOOKUP(_xlfn.TEXTBEFORE($J26,";",1,0,1),Table2[[Label]:[Reference(s)]],9,FALSE)=0,"",VLOOKUP(_xlfn.TEXTBEFORE($J26,";",1,0,1),Table2[[Label]:[Reference(s)]],9,FALSE))</f>
        <v/>
      </c>
      <c r="Q26" s="1026" t="str">
        <f>IF(VLOOKUP(_xlfn.TEXTBEFORE($J26,";",1,0,1),Table2[[Label]:[Reference(s)]],10,FALSE)=0,"",VLOOKUP(_xlfn.TEXTBEFORE($J26,";",1,0,1),Table2[[Label]:[Reference(s)]],10,FALSE))</f>
        <v/>
      </c>
      <c r="R26" s="1038" t="str">
        <f>IF(VLOOKUP(_xlfn.TEXTBEFORE($J26,";",1,0,1),Table2[[Label]:[Reference(s)]],14,FALSE)=0,"",VLOOKUP(_xlfn.TEXTBEFORE($J26,";",1,0,1),Table2[[Label]:[Reference(s)]],14,FALSE))</f>
        <v>(1) 2 CFR 200.203;
(3) SAM.gov Assistance Listing;
(5) 31 USC 6102</v>
      </c>
    </row>
    <row r="27" spans="1:18" ht="51.6" customHeight="1" x14ac:dyDescent="0.25">
      <c r="A27" s="1034"/>
      <c r="B27" s="1039"/>
      <c r="C27" s="1022"/>
      <c r="D27" s="1036" t="s">
        <v>1671</v>
      </c>
      <c r="E27" s="1012" t="s">
        <v>1672</v>
      </c>
      <c r="F27" s="1011" t="s">
        <v>1656</v>
      </c>
      <c r="G27" s="1026" t="str">
        <f>IF(VLOOKUP(_xlfn.TEXTBEFORE($J27,";",1,0,1),Table2[[Label]:[Reference(s)]],2,FALSE)=0,"",VLOOKUP(_xlfn.TEXTBEFORE($J27,";",1,0,1),Table2[[Label]:[Reference(s)]],2,FALSE))</f>
        <v>The first month and year in which the performance measure against which program (assistance listing), funding opportunity, or funding opportunity project progress or activities is measured</v>
      </c>
      <c r="H27" s="1011" t="s">
        <v>1633</v>
      </c>
      <c r="I27" s="1027" t="s">
        <v>1639</v>
      </c>
      <c r="J27" s="1018" t="s">
        <v>4599</v>
      </c>
      <c r="K27" s="1011" t="s">
        <v>1635</v>
      </c>
      <c r="L27" s="1037" t="str">
        <f>IF(VLOOKUP(_xlfn.TEXTBEFORE($J27,";",1,0,1),Table2[[Label]:[Reference(s)]],5,FALSE)=0,"",VLOOKUP(_xlfn.TEXTBEFORE($J27,";",1,0,1),Table2[[Label]:[Reference(s)]],5,FALSE))</f>
        <v>Integer</v>
      </c>
      <c r="M27" s="1026" t="str">
        <f>IF(VLOOKUP(_xlfn.TEXTBEFORE($J27,";",1,0,1),Table2[[Label]:[Reference(s)]],6,FALSE)=0,"",VLOOKUP(_xlfn.TEXTBEFORE($J27,";",1,0,1),Table2[[Label]:[Reference(s)]],6,FALSE))</f>
        <v>MMYYYY</v>
      </c>
      <c r="N27" s="1026">
        <f>IF(VLOOKUP(_xlfn.TEXTBEFORE($J27,";",1,0,1),Table2[[Label]:[Reference(s)]],7,FALSE)=0,"",VLOOKUP(_xlfn.TEXTBEFORE($J27,";",1,0,1),Table2[[Label]:[Reference(s)]],7,FALSE))</f>
        <v>6</v>
      </c>
      <c r="O27" s="1026">
        <f>IF(VLOOKUP(_xlfn.TEXTBEFORE($J27,";",1,0,1),Table2[[Label]:[Reference(s)]],8,FALSE)=0,"",VLOOKUP(_xlfn.TEXTBEFORE($J27,";",1,0,1),Table2[[Label]:[Reference(s)]],8,FALSE))</f>
        <v>6</v>
      </c>
      <c r="P27" s="1026" t="str">
        <f>IF(VLOOKUP(_xlfn.TEXTBEFORE($J27,";",1,0,1),Table2[[Label]:[Reference(s)]],9,FALSE)=0,"",VLOOKUP(_xlfn.TEXTBEFORE($J27,";",1,0,1),Table2[[Label]:[Reference(s)]],9,FALSE))</f>
        <v/>
      </c>
      <c r="Q27" s="1026" t="str">
        <f>IF(VLOOKUP(_xlfn.TEXTBEFORE($J27,";",1,0,1),Table2[[Label]:[Reference(s)]],10,FALSE)=0,"",VLOOKUP(_xlfn.TEXTBEFORE($J27,";",1,0,1),Table2[[Label]:[Reference(s)]],10,FALSE))</f>
        <v/>
      </c>
      <c r="R27" s="1038" t="str">
        <f>IF(VLOOKUP(_xlfn.TEXTBEFORE($J27,";",1,0,1),Table2[[Label]:[Reference(s)]],14,FALSE)=0,"",VLOOKUP(_xlfn.TEXTBEFORE($J27,";",1,0,1),Table2[[Label]:[Reference(s)]],14,FALSE))</f>
        <v>(1) 2 CFR 200.203;
(5) 31 USC 6102</v>
      </c>
    </row>
    <row r="28" spans="1:18" ht="58.5" customHeight="1" x14ac:dyDescent="0.25">
      <c r="A28" s="1034"/>
      <c r="B28" s="1039"/>
      <c r="C28" s="1022"/>
      <c r="D28" s="1036" t="s">
        <v>1673</v>
      </c>
      <c r="E28" s="1012" t="s">
        <v>1674</v>
      </c>
      <c r="F28" s="1011" t="s">
        <v>1656</v>
      </c>
      <c r="G28" s="1026" t="str">
        <f>IF(VLOOKUP(_xlfn.TEXTBEFORE($J28,";",1,0,1),Table2[[Label]:[Reference(s)]],2,FALSE)=0,"",VLOOKUP(_xlfn.TEXTBEFORE($J28,";",1,0,1),Table2[[Label]:[Reference(s)]],2,FALSE))</f>
        <v>The last month and year in which the performance measure against which program (assistance listing), funding opportunity, or funding opportunity project progress or activities is measured.</v>
      </c>
      <c r="H28" s="1011" t="s">
        <v>1633</v>
      </c>
      <c r="I28" s="1027" t="s">
        <v>1639</v>
      </c>
      <c r="J28" s="1018" t="s">
        <v>4600</v>
      </c>
      <c r="K28" s="1011" t="s">
        <v>1635</v>
      </c>
      <c r="L28" s="1037" t="str">
        <f>IF(VLOOKUP(_xlfn.TEXTBEFORE($J28,";",1,0,1),Table2[[Label]:[Reference(s)]],5,FALSE)=0,"",VLOOKUP(_xlfn.TEXTBEFORE($J28,";",1,0,1),Table2[[Label]:[Reference(s)]],5,FALSE))</f>
        <v>Integer</v>
      </c>
      <c r="M28" s="1026" t="str">
        <f>IF(VLOOKUP(_xlfn.TEXTBEFORE($J28,";",1,0,1),Table2[[Label]:[Reference(s)]],6,FALSE)=0,"",VLOOKUP(_xlfn.TEXTBEFORE($J28,";",1,0,1),Table2[[Label]:[Reference(s)]],6,FALSE))</f>
        <v>MMYYYY</v>
      </c>
      <c r="N28" s="1026">
        <f>IF(VLOOKUP(_xlfn.TEXTBEFORE($J28,";",1,0,1),Table2[[Label]:[Reference(s)]],7,FALSE)=0,"",VLOOKUP(_xlfn.TEXTBEFORE($J28,";",1,0,1),Table2[[Label]:[Reference(s)]],7,FALSE))</f>
        <v>6</v>
      </c>
      <c r="O28" s="1026">
        <f>IF(VLOOKUP(_xlfn.TEXTBEFORE($J28,";",1,0,1),Table2[[Label]:[Reference(s)]],8,FALSE)=0,"",VLOOKUP(_xlfn.TEXTBEFORE($J28,";",1,0,1),Table2[[Label]:[Reference(s)]],8,FALSE))</f>
        <v>6</v>
      </c>
      <c r="P28" s="1026" t="str">
        <f>IF(VLOOKUP(_xlfn.TEXTBEFORE($J28,";",1,0,1),Table2[[Label]:[Reference(s)]],9,FALSE)=0,"",VLOOKUP(_xlfn.TEXTBEFORE($J28,";",1,0,1),Table2[[Label]:[Reference(s)]],9,FALSE))</f>
        <v/>
      </c>
      <c r="Q28" s="1026" t="str">
        <f>IF(VLOOKUP(_xlfn.TEXTBEFORE($J28,";",1,0,1),Table2[[Label]:[Reference(s)]],10,FALSE)=0,"",VLOOKUP(_xlfn.TEXTBEFORE($J28,";",1,0,1),Table2[[Label]:[Reference(s)]],10,FALSE))</f>
        <v/>
      </c>
      <c r="R28" s="1038" t="str">
        <f>IF(VLOOKUP(_xlfn.TEXTBEFORE($J28,";",1,0,1),Table2[[Label]:[Reference(s)]],14,FALSE)=0,"",VLOOKUP(_xlfn.TEXTBEFORE($J28,";",1,0,1),Table2[[Label]:[Reference(s)]],14,FALSE))</f>
        <v>(1) 2 CFR 200.203;
(5) 31 USC 6102</v>
      </c>
    </row>
    <row r="29" spans="1:18" ht="25.5" x14ac:dyDescent="0.25">
      <c r="A29" s="1034"/>
      <c r="B29" s="1039"/>
      <c r="C29" s="1022"/>
      <c r="D29" s="1036" t="s">
        <v>1675</v>
      </c>
      <c r="E29" s="1012" t="s">
        <v>1676</v>
      </c>
      <c r="F29" s="1011" t="s">
        <v>1656</v>
      </c>
      <c r="G29" s="1026" t="str">
        <f>IF(VLOOKUP(_xlfn.TEXTBEFORE($J29,";",1,0,1),Table2[[Label]:[Reference(s)]],2,FALSE)=0,"",VLOOKUP(_xlfn.TEXTBEFORE($J29,";",1,0,1),Table2[[Label]:[Reference(s)]],2,FALSE))</f>
        <v>A quantitative or qualitative measurement identified for the prior year of performance.</v>
      </c>
      <c r="H29" s="1011" t="s">
        <v>1638</v>
      </c>
      <c r="I29" s="1027" t="s">
        <v>1670</v>
      </c>
      <c r="J29" s="1018" t="s">
        <v>4461</v>
      </c>
      <c r="K29" s="1011" t="s">
        <v>1635</v>
      </c>
      <c r="L29" s="1037" t="str">
        <f>IF(VLOOKUP(_xlfn.TEXTBEFORE($J29,";",1,0,1),Table2[[Label]:[Reference(s)]],5,FALSE)=0,"",VLOOKUP(_xlfn.TEXTBEFORE($J29,";",1,0,1),Table2[[Label]:[Reference(s)]],5,FALSE))</f>
        <v>String</v>
      </c>
      <c r="M29" s="1026" t="str">
        <f>IF(VLOOKUP(_xlfn.TEXTBEFORE($J29,";",1,0,1),Table2[[Label]:[Reference(s)]],6,FALSE)=0,"",VLOOKUP(_xlfn.TEXTBEFORE($J29,";",1,0,1),Table2[[Label]:[Reference(s)]],6,FALSE))</f>
        <v/>
      </c>
      <c r="N29" s="1026" t="str">
        <f>IF(VLOOKUP(_xlfn.TEXTBEFORE($J29,";",1,0,1),Table2[[Label]:[Reference(s)]],7,FALSE)=0,"",VLOOKUP(_xlfn.TEXTBEFORE($J29,";",1,0,1),Table2[[Label]:[Reference(s)]],7,FALSE))</f>
        <v/>
      </c>
      <c r="O29" s="1026">
        <f>IF(VLOOKUP(_xlfn.TEXTBEFORE($J29,";",1,0,1),Table2[[Label]:[Reference(s)]],8,FALSE)=0,"",VLOOKUP(_xlfn.TEXTBEFORE($J29,";",1,0,1),Table2[[Label]:[Reference(s)]],8,FALSE))</f>
        <v>5000</v>
      </c>
      <c r="P29" s="1026" t="str">
        <f>IF(VLOOKUP(_xlfn.TEXTBEFORE($J29,";",1,0,1),Table2[[Label]:[Reference(s)]],9,FALSE)=0,"",VLOOKUP(_xlfn.TEXTBEFORE($J29,";",1,0,1),Table2[[Label]:[Reference(s)]],9,FALSE))</f>
        <v/>
      </c>
      <c r="Q29" s="1026" t="str">
        <f>IF(VLOOKUP(_xlfn.TEXTBEFORE($J29,";",1,0,1),Table2[[Label]:[Reference(s)]],10,FALSE)=0,"",VLOOKUP(_xlfn.TEXTBEFORE($J29,";",1,0,1),Table2[[Label]:[Reference(s)]],10,FALSE))</f>
        <v/>
      </c>
      <c r="R29" s="1038" t="str">
        <f>IF(VLOOKUP(_xlfn.TEXTBEFORE($J29,";",1,0,1),Table2[[Label]:[Reference(s)]],14,FALSE)=0,"",VLOOKUP(_xlfn.TEXTBEFORE($J29,";",1,0,1),Table2[[Label]:[Reference(s)]],14,FALSE))</f>
        <v>(1) 2 CFR 200.203;
(5) 31 USC 6102</v>
      </c>
    </row>
    <row r="30" spans="1:18" ht="25.5" x14ac:dyDescent="0.25">
      <c r="A30" s="1034"/>
      <c r="B30" s="1039"/>
      <c r="C30" s="1022"/>
      <c r="D30" s="1036" t="s">
        <v>1677</v>
      </c>
      <c r="E30" s="1012" t="s">
        <v>1678</v>
      </c>
      <c r="F30" s="1011" t="s">
        <v>1656</v>
      </c>
      <c r="G30" s="1026" t="str">
        <f>IF(VLOOKUP(_xlfn.TEXTBEFORE($J30,";",1,0,1),Table2[[Label]:[Reference(s)]],2,FALSE)=0,"",VLOOKUP(_xlfn.TEXTBEFORE($J30,";",1,0,1),Table2[[Label]:[Reference(s)]],2,FALSE))</f>
        <v>A quantitative or qualitative measurement identified as the most recent value achieved for the performance measure.</v>
      </c>
      <c r="H30" s="1011" t="s">
        <v>1638</v>
      </c>
      <c r="I30" s="1027" t="s">
        <v>1670</v>
      </c>
      <c r="J30" s="1018" t="s">
        <v>725</v>
      </c>
      <c r="K30" s="1011" t="s">
        <v>1640</v>
      </c>
      <c r="L30" s="1037" t="str">
        <f>IF(VLOOKUP(_xlfn.TEXTBEFORE($J30,";",1,0,1),Table2[[Label]:[Reference(s)]],5,FALSE)=0,"",VLOOKUP(_xlfn.TEXTBEFORE($J30,";",1,0,1),Table2[[Label]:[Reference(s)]],5,FALSE))</f>
        <v>String</v>
      </c>
      <c r="M30" s="1026" t="str">
        <f>IF(VLOOKUP(_xlfn.TEXTBEFORE($J30,";",1,0,1),Table2[[Label]:[Reference(s)]],6,FALSE)=0,"",VLOOKUP(_xlfn.TEXTBEFORE($J30,";",1,0,1),Table2[[Label]:[Reference(s)]],6,FALSE))</f>
        <v/>
      </c>
      <c r="N30" s="1026" t="str">
        <f>IF(VLOOKUP(_xlfn.TEXTBEFORE($J30,";",1,0,1),Table2[[Label]:[Reference(s)]],7,FALSE)=0,"",VLOOKUP(_xlfn.TEXTBEFORE($J30,";",1,0,1),Table2[[Label]:[Reference(s)]],7,FALSE))</f>
        <v/>
      </c>
      <c r="O30" s="1026">
        <f>IF(VLOOKUP(_xlfn.TEXTBEFORE($J30,";",1,0,1),Table2[[Label]:[Reference(s)]],8,FALSE)=0,"",VLOOKUP(_xlfn.TEXTBEFORE($J30,";",1,0,1),Table2[[Label]:[Reference(s)]],8,FALSE))</f>
        <v>5000</v>
      </c>
      <c r="P30" s="1026" t="str">
        <f>IF(VLOOKUP(_xlfn.TEXTBEFORE($J30,";",1,0,1),Table2[[Label]:[Reference(s)]],9,FALSE)=0,"",VLOOKUP(_xlfn.TEXTBEFORE($J30,";",1,0,1),Table2[[Label]:[Reference(s)]],9,FALSE))</f>
        <v/>
      </c>
      <c r="Q30" s="1026" t="str">
        <f>IF(VLOOKUP(_xlfn.TEXTBEFORE($J30,";",1,0,1),Table2[[Label]:[Reference(s)]],10,FALSE)=0,"",VLOOKUP(_xlfn.TEXTBEFORE($J30,";",1,0,1),Table2[[Label]:[Reference(s)]],10,FALSE))</f>
        <v/>
      </c>
      <c r="R30" s="1038" t="str">
        <f>IF(VLOOKUP(_xlfn.TEXTBEFORE($J30,";",1,0,1),Table2[[Label]:[Reference(s)]],14,FALSE)=0,"",VLOOKUP(_xlfn.TEXTBEFORE($J30,";",1,0,1),Table2[[Label]:[Reference(s)]],14,FALSE))</f>
        <v>(1) 2 CFR 200.203;
(5) 31 USC 6102</v>
      </c>
    </row>
    <row r="31" spans="1:18" ht="51.75" thickBot="1" x14ac:dyDescent="0.3">
      <c r="A31" s="1040"/>
      <c r="B31" s="1028"/>
      <c r="C31" s="1028"/>
      <c r="D31" s="1041" t="s">
        <v>1679</v>
      </c>
      <c r="E31" s="1012" t="s">
        <v>4601</v>
      </c>
      <c r="F31" s="1011" t="s">
        <v>1656</v>
      </c>
      <c r="G31" s="1026" t="str">
        <f>IF(VLOOKUP(_xlfn.TEXTBEFORE($J31,";",1,0,1),Table2[[Label]:[Reference(s)]],2,FALSE)=0,"",VLOOKUP(_xlfn.TEXTBEFORE($J31,";",1,0,1),Table2[[Label]:[Reference(s)]],2,FALSE))</f>
        <v>A quantitative or qualitative measurement identified as the target value representing the intended level of achievement for a specific performance measure, used to assess progress toward goals.</v>
      </c>
      <c r="H31" s="1011" t="s">
        <v>1638</v>
      </c>
      <c r="I31" s="1027" t="s">
        <v>1670</v>
      </c>
      <c r="J31" s="1018" t="s">
        <v>4462</v>
      </c>
      <c r="K31" s="1011" t="s">
        <v>1635</v>
      </c>
      <c r="L31" s="1037" t="str">
        <f>IF(VLOOKUP(_xlfn.TEXTBEFORE($J31,";",1,0,1),Table2[[Label]:[Reference(s)]],5,FALSE)=0,"",VLOOKUP(_xlfn.TEXTBEFORE($J31,";",1,0,1),Table2[[Label]:[Reference(s)]],5,FALSE))</f>
        <v>String</v>
      </c>
      <c r="M31" s="1026" t="str">
        <f>IF(VLOOKUP(_xlfn.TEXTBEFORE($J31,";",1,0,1),Table2[[Label]:[Reference(s)]],6,FALSE)=0,"",VLOOKUP(_xlfn.TEXTBEFORE($J31,";",1,0,1),Table2[[Label]:[Reference(s)]],6,FALSE))</f>
        <v/>
      </c>
      <c r="N31" s="1026" t="str">
        <f>IF(VLOOKUP(_xlfn.TEXTBEFORE($J31,";",1,0,1),Table2[[Label]:[Reference(s)]],7,FALSE)=0,"",VLOOKUP(_xlfn.TEXTBEFORE($J31,";",1,0,1),Table2[[Label]:[Reference(s)]],7,FALSE))</f>
        <v/>
      </c>
      <c r="O31" s="1026">
        <f>IF(VLOOKUP(_xlfn.TEXTBEFORE($J31,";",1,0,1),Table2[[Label]:[Reference(s)]],8,FALSE)=0,"",VLOOKUP(_xlfn.TEXTBEFORE($J31,";",1,0,1),Table2[[Label]:[Reference(s)]],8,FALSE))</f>
        <v>5000</v>
      </c>
      <c r="P31" s="1026" t="str">
        <f>IF(VLOOKUP(_xlfn.TEXTBEFORE($J31,";",1,0,1),Table2[[Label]:[Reference(s)]],9,FALSE)=0,"",VLOOKUP(_xlfn.TEXTBEFORE($J31,";",1,0,1),Table2[[Label]:[Reference(s)]],9,FALSE))</f>
        <v/>
      </c>
      <c r="Q31" s="1026" t="str">
        <f>IF(VLOOKUP(_xlfn.TEXTBEFORE($J31,";",1,0,1),Table2[[Label]:[Reference(s)]],10,FALSE)=0,"",VLOOKUP(_xlfn.TEXTBEFORE($J31,";",1,0,1),Table2[[Label]:[Reference(s)]],10,FALSE))</f>
        <v/>
      </c>
      <c r="R31" s="1038" t="str">
        <f>IF(VLOOKUP(_xlfn.TEXTBEFORE($J31,";",1,0,1),Table2[[Label]:[Reference(s)]],14,FALSE)=0,"",VLOOKUP(_xlfn.TEXTBEFORE($J31,";",1,0,1),Table2[[Label]:[Reference(s)]],14,FALSE))</f>
        <v>(1) 2 CFR 200.203;
(5) 31 USC 6102</v>
      </c>
    </row>
    <row r="32" spans="1:18" ht="72.75" customHeight="1" thickBot="1" x14ac:dyDescent="0.3">
      <c r="A32" s="1139">
        <v>2.02</v>
      </c>
      <c r="B32" s="1039" t="s">
        <v>1680</v>
      </c>
      <c r="C32" s="1022" t="s">
        <v>1681</v>
      </c>
      <c r="D32" s="1042" t="s">
        <v>1682</v>
      </c>
      <c r="E32" s="1008" t="s">
        <v>1683</v>
      </c>
      <c r="F32" s="1009" t="s">
        <v>1632</v>
      </c>
      <c r="G32" s="1043" t="str">
        <f>IF(VLOOKUP(_xlfn.TEXTBEFORE($J32,";",1,0,1),Table2[[Label]:[Reference(s)]],2,FALSE)=0,"",VLOOKUP(_xlfn.TEXTBEFORE($J32,";",1,0,1),Table2[[Label]:[Reference(s)]],2,FALSE))</f>
        <v>The federal government fiscal year in which funding opportunity project activities occurred.</v>
      </c>
      <c r="H32" s="1009" t="s">
        <v>1638</v>
      </c>
      <c r="I32" s="1044" t="s">
        <v>1684</v>
      </c>
      <c r="J32" s="1085" t="s">
        <v>722</v>
      </c>
      <c r="K32" s="1009" t="s">
        <v>1640</v>
      </c>
      <c r="L32" s="1089" t="str">
        <f>IF(VLOOKUP(_xlfn.TEXTBEFORE($J32,";",1,0,1),Table2[[Label]:[Reference(s)]],5,FALSE)=0,"",VLOOKUP(_xlfn.TEXTBEFORE($J32,";",1,0,1),Table2[[Label]:[Reference(s)]],5,FALSE))</f>
        <v>Integer</v>
      </c>
      <c r="M32" s="1043" t="str">
        <f>IF(VLOOKUP(_xlfn.TEXTBEFORE($J32,";",1,0,1),Table2[[Label]:[Reference(s)]],6,FALSE)=0,"",VLOOKUP(_xlfn.TEXTBEFORE($J32,";",1,0,1),Table2[[Label]:[Reference(s)]],6,FALSE))</f>
        <v>NNNN</v>
      </c>
      <c r="N32" s="1043" t="str">
        <f>IF(VLOOKUP(_xlfn.TEXTBEFORE($J32,";",1,0,1),Table2[[Label]:[Reference(s)]],7,FALSE)=0,"",VLOOKUP(_xlfn.TEXTBEFORE($J32,";",1,0,1),Table2[[Label]:[Reference(s)]],7,FALSE))</f>
        <v>(3) 4</v>
      </c>
      <c r="O32" s="1043" t="str">
        <f>IF(VLOOKUP(_xlfn.TEXTBEFORE($J32,";",1,0,1),Table2[[Label]:[Reference(s)]],8,FALSE)=0,"",VLOOKUP(_xlfn.TEXTBEFORE($J32,";",1,0,1),Table2[[Label]:[Reference(s)]],8,FALSE))</f>
        <v>(3) 4</v>
      </c>
      <c r="P32" s="1043" t="str">
        <f>IF(VLOOKUP(_xlfn.TEXTBEFORE($J32,";",1,0,1),Table2[[Label]:[Reference(s)]],9,FALSE)=0,"",VLOOKUP(_xlfn.TEXTBEFORE($J32,";",1,0,1),Table2[[Label]:[Reference(s)]],9,FALSE))</f>
        <v/>
      </c>
      <c r="Q32" s="1043" t="str">
        <f>IF(VLOOKUP(_xlfn.TEXTBEFORE($J32,";",1,0,1),Table2[[Label]:[Reference(s)]],10,FALSE)=0,"",VLOOKUP(_xlfn.TEXTBEFORE($J32,";",1,0,1),Table2[[Label]:[Reference(s)]],10,FALSE))</f>
        <v/>
      </c>
      <c r="R32" s="1090" t="str">
        <f>IF(VLOOKUP(_xlfn.TEXTBEFORE($J32,";",1,0,1),Table2[[Label]:[Reference(s)]],14,FALSE)=0,"",VLOOKUP(_xlfn.TEXTBEFORE($J32,";",1,0,1),Table2[[Label]:[Reference(s)]],14,FALSE))</f>
        <v>(1) 2 CFR 200.203;
(3) SAM.gov Assistance Listing;
(5) 31 USC 6102</v>
      </c>
    </row>
    <row r="33" spans="1:18" ht="72.75" customHeight="1" thickBot="1" x14ac:dyDescent="0.3">
      <c r="A33" s="1140"/>
      <c r="B33" s="1065"/>
      <c r="C33" s="1065"/>
      <c r="D33" s="1045" t="s">
        <v>1685</v>
      </c>
      <c r="E33" s="1046" t="s">
        <v>1686</v>
      </c>
      <c r="F33" s="1011" t="s">
        <v>1632</v>
      </c>
      <c r="G33" s="1047" t="str">
        <f>IF(VLOOKUP(_xlfn.TEXTBEFORE($J33,";",1,0,1),Table2[[Label]:[Reference(s)]],2,FALSE)=0,"",VLOOKUP(_xlfn.TEXTBEFORE($J33,";",1,0,1),Table2[[Label]:[Reference(s)]],2,FALSE))</f>
        <v xml:space="preserve">A description of the specific task or initiative the federal financial assistance funded to advance agency funding opportunity project and program (assistance listing) outcomes. </v>
      </c>
      <c r="H33" s="1048" t="s">
        <v>4635</v>
      </c>
      <c r="I33" s="1049" t="s">
        <v>1639</v>
      </c>
      <c r="J33" s="1018" t="s">
        <v>719</v>
      </c>
      <c r="K33" s="1053" t="s">
        <v>1640</v>
      </c>
      <c r="L33" s="1054" t="str">
        <f>IF(VLOOKUP(_xlfn.TEXTBEFORE($J33,";",1,0,1),Table2[[Label]:[Reference(s)]],5,FALSE)=0,"",VLOOKUP(_xlfn.TEXTBEFORE($J33,";",1,0,1),Table2[[Label]:[Reference(s)]],5,FALSE))</f>
        <v>String</v>
      </c>
      <c r="M33" s="1047" t="str">
        <f>IF(VLOOKUP(_xlfn.TEXTBEFORE($J33,";",1,0,1),Table2[[Label]:[Reference(s)]],6,FALSE)=0,"",VLOOKUP(_xlfn.TEXTBEFORE($J33,";",1,0,1),Table2[[Label]:[Reference(s)]],6,FALSE))</f>
        <v/>
      </c>
      <c r="N33" s="1047" t="str">
        <f>IF(VLOOKUP(_xlfn.TEXTBEFORE($J33,";",1,0,1),Table2[[Label]:[Reference(s)]],7,FALSE)=0,"",VLOOKUP(_xlfn.TEXTBEFORE($J33,";",1,0,1),Table2[[Label]:[Reference(s)]],7,FALSE))</f>
        <v/>
      </c>
      <c r="O33" s="1047" t="str">
        <f>IF(VLOOKUP(_xlfn.TEXTBEFORE($J33,";",1,0,1),Table2[[Label]:[Reference(s)]],8,FALSE)=0,"",VLOOKUP(_xlfn.TEXTBEFORE($J33,";",1,0,1),Table2[[Label]:[Reference(s)]],8,FALSE))</f>
        <v>(3) 5000</v>
      </c>
      <c r="P33" s="1047" t="str">
        <f>IF(VLOOKUP(_xlfn.TEXTBEFORE($J33,";",1,0,1),Table2[[Label]:[Reference(s)]],9,FALSE)=0,"",VLOOKUP(_xlfn.TEXTBEFORE($J33,";",1,0,1),Table2[[Label]:[Reference(s)]],9,FALSE))</f>
        <v/>
      </c>
      <c r="Q33" s="1047" t="str">
        <f>IF(VLOOKUP(_xlfn.TEXTBEFORE($J33,";",1,0,1),Table2[[Label]:[Reference(s)]],10,FALSE)=0,"",VLOOKUP(_xlfn.TEXTBEFORE($J33,";",1,0,1),Table2[[Label]:[Reference(s)]],10,FALSE))</f>
        <v/>
      </c>
      <c r="R33" s="1057" t="str">
        <f>IF(VLOOKUP(_xlfn.TEXTBEFORE($J33,";",1,0,1),Table2[[Label]:[Reference(s)]],14,FALSE)=0,"",VLOOKUP(_xlfn.TEXTBEFORE($J33,";",1,0,1),Table2[[Label]:[Reference(s)]],14,FALSE))</f>
        <v>(1) 2 CFR 200.203;
(3) SAM.gov Assistance Listing;
(5) 31 USC 6102</v>
      </c>
    </row>
    <row r="34" spans="1:18" ht="39" thickBot="1" x14ac:dyDescent="0.3">
      <c r="A34" s="1051">
        <v>2.0299999999999998</v>
      </c>
      <c r="B34" s="1052" t="s">
        <v>1687</v>
      </c>
      <c r="C34" s="1052" t="s">
        <v>1629</v>
      </c>
      <c r="D34" s="1141" t="s">
        <v>1688</v>
      </c>
      <c r="E34" s="1142" t="s">
        <v>1689</v>
      </c>
      <c r="F34" s="1050" t="s">
        <v>1632</v>
      </c>
      <c r="G34" s="1094" t="str">
        <f>IF(VLOOKUP(_xlfn.TEXTBEFORE($J34,";",1,0,1),Table2[[Label]:[Reference(s)]],2,FALSE)=0,"",VLOOKUP(_xlfn.TEXTBEFORE($J34,";",1,0,1),Table2[[Label]:[Reference(s)]],2,FALSE))</f>
        <v>A description of the program (assistance listing) that tells the public in plain, clear language its purpose, who it serves, and what makes it unique.</v>
      </c>
      <c r="H34" s="1050" t="s">
        <v>1633</v>
      </c>
      <c r="I34" s="1050" t="s">
        <v>1639</v>
      </c>
      <c r="J34" s="1143" t="s">
        <v>752</v>
      </c>
      <c r="K34" s="1144" t="s">
        <v>1640</v>
      </c>
      <c r="L34" s="1094" t="str">
        <f>IF(VLOOKUP(_xlfn.TEXTBEFORE($J34,";",1,0,1),Table2[[Label]:[Reference(s)]],5,FALSE)=0,"",VLOOKUP(_xlfn.TEXTBEFORE($J34,";",1,0,1),Table2[[Label]:[Reference(s)]],5,FALSE))</f>
        <v>String</v>
      </c>
      <c r="M34" s="1094" t="str">
        <f>IF(VLOOKUP(_xlfn.TEXTBEFORE($J34,";",1,0,1),Table2[[Label]:[Reference(s)]],6,FALSE)=0,"",VLOOKUP(_xlfn.TEXTBEFORE($J34,";",1,0,1),Table2[[Label]:[Reference(s)]],6,FALSE))</f>
        <v/>
      </c>
      <c r="N34" s="1094" t="str">
        <f>IF(VLOOKUP(_xlfn.TEXTBEFORE($J34,";",1,0,1),Table2[[Label]:[Reference(s)]],7,FALSE)=0,"",VLOOKUP(_xlfn.TEXTBEFORE($J34,";",1,0,1),Table2[[Label]:[Reference(s)]],7,FALSE))</f>
        <v/>
      </c>
      <c r="O34" s="1094">
        <f>IF(VLOOKUP(_xlfn.TEXTBEFORE($J34,";",1,0,1),Table2[[Label]:[Reference(s)]],8,FALSE)=0,"",VLOOKUP(_xlfn.TEXTBEFORE($J34,";",1,0,1),Table2[[Label]:[Reference(s)]],8,FALSE))</f>
        <v>5000</v>
      </c>
      <c r="P34" s="1094" t="str">
        <f>IF(VLOOKUP(_xlfn.TEXTBEFORE($J34,";",1,0,1),Table2[[Label]:[Reference(s)]],9,FALSE)=0,"",VLOOKUP(_xlfn.TEXTBEFORE($J34,";",1,0,1),Table2[[Label]:[Reference(s)]],9,FALSE))</f>
        <v/>
      </c>
      <c r="Q34" s="1094" t="str">
        <f>IF(VLOOKUP(_xlfn.TEXTBEFORE($J34,";",1,0,1),Table2[[Label]:[Reference(s)]],10,FALSE)=0,"",VLOOKUP(_xlfn.TEXTBEFORE($J34,";",1,0,1),Table2[[Label]:[Reference(s)]],10,FALSE))</f>
        <v/>
      </c>
      <c r="R34" s="1098" t="str">
        <f>IF(VLOOKUP(_xlfn.TEXTBEFORE($J34,";",1,0,1),Table2[[Label]:[Reference(s)]],14,FALSE)=0,"",VLOOKUP(_xlfn.TEXTBEFORE($J34,";",1,0,1),Table2[[Label]:[Reference(s)]],14,FALSE))</f>
        <v>(1) 2 CFR 200.203;
(3) SAM.gov Assistance Listing;
(5) 31 USC 6102</v>
      </c>
    </row>
    <row r="35" spans="1:18" ht="66" customHeight="1" thickBot="1" x14ac:dyDescent="0.3">
      <c r="A35" s="1051">
        <v>2.04</v>
      </c>
      <c r="B35" s="1052" t="s">
        <v>1691</v>
      </c>
      <c r="C35" s="1052" t="s">
        <v>1629</v>
      </c>
      <c r="D35" s="1036" t="s">
        <v>1692</v>
      </c>
      <c r="E35" s="1012" t="s">
        <v>1693</v>
      </c>
      <c r="F35" s="1053" t="s">
        <v>1656</v>
      </c>
      <c r="G35" s="1047" t="str">
        <f>IF(VLOOKUP(_xlfn.TEXTBEFORE($J35,";",1,0,1),Table2[[Label]:[Reference(s)]],2,FALSE)=0,"",VLOOKUP(_xlfn.TEXTBEFORE($J35,";",1,0,1),Table2[[Label]:[Reference(s)]],2,FALSE))</f>
        <v>A code that indicates a Congressional or Administrative priority, significant event, or significant legislation used to categorize, track, and quantify assistance listings based on specified priorities.</v>
      </c>
      <c r="H35" s="1053" t="s">
        <v>1638</v>
      </c>
      <c r="I35" s="1027" t="s">
        <v>1694</v>
      </c>
      <c r="J35" s="1018" t="s">
        <v>972</v>
      </c>
      <c r="K35" s="1053" t="s">
        <v>1640</v>
      </c>
      <c r="L35" s="1054" t="str">
        <f>IF(VLOOKUP(_xlfn.TEXTBEFORE($J35,";",1,0,1),Table2[[Label]:[Reference(s)]],5,FALSE)=0,"",VLOOKUP(_xlfn.TEXTBEFORE($J35,";",1,0,1),Table2[[Label]:[Reference(s)]],5,FALSE))</f>
        <v>String</v>
      </c>
      <c r="M35" s="1055" t="str">
        <f>IF(VLOOKUP(_xlfn.TEXTBEFORE($J35,";",1,0,1),Table2[[Label]:[Reference(s)]],6,FALSE)=0,"",VLOOKUP(_xlfn.TEXTBEFORE($J35,";",1,0,1),Table2[[Label]:[Reference(s)]],6,FALSE))</f>
        <v>NNNN</v>
      </c>
      <c r="N35" s="1056">
        <f>IF(VLOOKUP(_xlfn.TEXTBEFORE($J35,";",1,0,1),Table2[[Label]:[Reference(s)]],7,FALSE)=0,"",VLOOKUP(_xlfn.TEXTBEFORE($J35,";",1,0,1),Table2[[Label]:[Reference(s)]],7,FALSE))</f>
        <v>4</v>
      </c>
      <c r="O35" s="1056">
        <f>IF(VLOOKUP(_xlfn.TEXTBEFORE($J35,";",1,0,1),Table2[[Label]:[Reference(s)]],8,FALSE)=0,"",VLOOKUP(_xlfn.TEXTBEFORE($J35,";",1,0,1),Table2[[Label]:[Reference(s)]],8,FALSE))</f>
        <v>4</v>
      </c>
      <c r="P35" s="1047" t="str">
        <f>IF(VLOOKUP(_xlfn.TEXTBEFORE($J35,";",1,0,1),Table2[[Label]:[Reference(s)]],9,FALSE)=0,"",VLOOKUP(_xlfn.TEXTBEFORE($J35,";",1,0,1),Table2[[Label]:[Reference(s)]],9,FALSE))</f>
        <v>Please follow these instructions:  TBD: List of priority areas to be identified by OMB</v>
      </c>
      <c r="Q35" s="1047" t="str">
        <f>IF(VLOOKUP(_xlfn.TEXTBEFORE($J35,";",1,0,1),Table2[[Label]:[Reference(s)]],10,FALSE)=0,"",VLOOKUP(_xlfn.TEXTBEFORE($J35,";",1,0,1),Table2[[Label]:[Reference(s)]],10,FALSE))</f>
        <v/>
      </c>
      <c r="R35" s="1057" t="str">
        <f>IF(VLOOKUP(_xlfn.TEXTBEFORE($J35,";",1,0,1),Table2[[Label]:[Reference(s)]],14,FALSE)=0,"",VLOOKUP(_xlfn.TEXTBEFORE($J35,";",1,0,1),Table2[[Label]:[Reference(s)]],14,FALSE))</f>
        <v>(1) 2 CFR 200.203;
(3) SAM.gov Assistance Listing;
(5) 31 USC 6102</v>
      </c>
    </row>
    <row r="36" spans="1:18" ht="77.25" thickBot="1" x14ac:dyDescent="0.3">
      <c r="A36" s="1140">
        <v>3.01</v>
      </c>
      <c r="B36" s="1145" t="s">
        <v>1695</v>
      </c>
      <c r="C36" s="1145" t="s">
        <v>1696</v>
      </c>
      <c r="D36" s="1042" t="s">
        <v>1697</v>
      </c>
      <c r="E36" s="1008" t="s">
        <v>1698</v>
      </c>
      <c r="F36" s="1009" t="s">
        <v>1632</v>
      </c>
      <c r="G36" s="1043" t="str">
        <f>IF(VLOOKUP(_xlfn.TEXTBEFORE($J36,";",1,0,1),Table2[[Label]:[Reference(s)]],2,FALSE)=0,"",VLOOKUP(_xlfn.TEXTBEFORE($J36,";",1,0,1),Table2[[Label]:[Reference(s)]],2,FALSE))</f>
        <v>A code that indicates the type of legal instrument that establishes the legal authority for a program, including new legislation significantly impacting the program. Exclude appropriation legislation unless it specifically authorizes the program (assistance listing) or a significant component of the program.</v>
      </c>
      <c r="H36" s="1009" t="s">
        <v>1633</v>
      </c>
      <c r="I36" s="1044" t="s">
        <v>1684</v>
      </c>
      <c r="J36" s="1085" t="s">
        <v>565</v>
      </c>
      <c r="K36" s="1009" t="s">
        <v>1640</v>
      </c>
      <c r="L36" s="1089" t="str">
        <f>IF(VLOOKUP(_xlfn.TEXTBEFORE($J36,";",1,0,1),Table2[[Label]:[Reference(s)]],5,FALSE)=0,"",VLOOKUP(_xlfn.TEXTBEFORE($J36,";",1,0,1),Table2[[Label]:[Reference(s)]],5,FALSE))</f>
        <v>String</v>
      </c>
      <c r="M36" s="1043" t="str">
        <f>IF(VLOOKUP(_xlfn.TEXTBEFORE($J36,";",1,0,1),Table2[[Label]:[Reference(s)]],6,FALSE)=0,"",VLOOKUP(_xlfn.TEXTBEFORE($J36,";",1,0,1),Table2[[Label]:[Reference(s)]],6,FALSE))</f>
        <v>A</v>
      </c>
      <c r="N36" s="1043" t="str">
        <f>IF(VLOOKUP(_xlfn.TEXTBEFORE($J36,";",1,0,1),Table2[[Label]:[Reference(s)]],7,FALSE)=0,"",VLOOKUP(_xlfn.TEXTBEFORE($J36,";",1,0,1),Table2[[Label]:[Reference(s)]],7,FALSE))</f>
        <v/>
      </c>
      <c r="O36" s="1043">
        <f>IF(VLOOKUP(_xlfn.TEXTBEFORE($J36,";",1,0,1),Table2[[Label]:[Reference(s)]],8,FALSE)=0,"",VLOOKUP(_xlfn.TEXTBEFORE($J36,";",1,0,1),Table2[[Label]:[Reference(s)]],8,FALSE))</f>
        <v>1</v>
      </c>
      <c r="P36" s="1043" t="str">
        <f>IF(VLOOKUP(_xlfn.TEXTBEFORE($J36,";",1,0,1),Table2[[Label]:[Reference(s)]],9,FALSE)=0,"",VLOOKUP(_xlfn.TEXTBEFORE($J36,";",1,0,1),Table2[[Label]:[Reference(s)]],9,FALSE))</f>
        <v>A = Act;
E = Executive Order;
P = Public Law;
S = Statute;
U = USC</v>
      </c>
      <c r="Q36" s="1043" t="str">
        <f>IF(VLOOKUP(_xlfn.TEXTBEFORE($J36,";",1,0,1),Table2[[Label]:[Reference(s)]],10,FALSE)=0,"",VLOOKUP(_xlfn.TEXTBEFORE($J36,";",1,0,1),Table2[[Label]:[Reference(s)]],10,FALSE))</f>
        <v/>
      </c>
      <c r="R36" s="1090" t="str">
        <f>IF(VLOOKUP(_xlfn.TEXTBEFORE($J36,";",1,0,1),Table2[[Label]:[Reference(s)]],14,FALSE)=0,"",VLOOKUP(_xlfn.TEXTBEFORE($J36,";",1,0,1),Table2[[Label]:[Reference(s)]],14,FALSE))</f>
        <v>(1) 2 CFR 200.203;
(3) SAM.gov Assistance Listing;
(5) 31 USC 6102</v>
      </c>
    </row>
    <row r="37" spans="1:18" ht="51.75" thickBot="1" x14ac:dyDescent="0.3">
      <c r="A37" s="1140"/>
      <c r="B37" s="1146"/>
      <c r="C37" s="1147"/>
      <c r="D37" s="1036" t="s">
        <v>1699</v>
      </c>
      <c r="E37" s="1012" t="s">
        <v>1700</v>
      </c>
      <c r="F37" s="1011" t="s">
        <v>1632</v>
      </c>
      <c r="G37" s="1026" t="str">
        <f>IF(VLOOKUP(_xlfn.TEXTBEFORE($J37,";",1,0,1),Table2[[Label]:[Reference(s)]],2,FALSE)=0,"",VLOOKUP(_xlfn.TEXTBEFORE($J37,";",1,0,1),Table2[[Label]:[Reference(s)]],2,FALSE))</f>
        <v>The title of the Act authorizing the program (assistance listing).</v>
      </c>
      <c r="H37" s="1011" t="s">
        <v>4636</v>
      </c>
      <c r="I37" s="1027" t="s">
        <v>1639</v>
      </c>
      <c r="J37" s="1018" t="s">
        <v>512</v>
      </c>
      <c r="K37" s="1011" t="s">
        <v>1640</v>
      </c>
      <c r="L37" s="1037" t="str">
        <f>IF(VLOOKUP(_xlfn.TEXTBEFORE($J37,";",1,0,1),Table2[[Label]:[Reference(s)]],5,FALSE)=0,"",VLOOKUP(_xlfn.TEXTBEFORE($J37,";",1,0,1),Table2[[Label]:[Reference(s)]],5,FALSE))</f>
        <v>String</v>
      </c>
      <c r="M37" s="1026" t="str">
        <f>IF(VLOOKUP(_xlfn.TEXTBEFORE($J37,";",1,0,1),Table2[[Label]:[Reference(s)]],6,FALSE)=0,"",VLOOKUP(_xlfn.TEXTBEFORE($J37,";",1,0,1),Table2[[Label]:[Reference(s)]],6,FALSE))</f>
        <v/>
      </c>
      <c r="N37" s="1026" t="str">
        <f>IF(VLOOKUP(_xlfn.TEXTBEFORE($J37,";",1,0,1),Table2[[Label]:[Reference(s)]],7,FALSE)=0,"",VLOOKUP(_xlfn.TEXTBEFORE($J37,";",1,0,1),Table2[[Label]:[Reference(s)]],7,FALSE))</f>
        <v/>
      </c>
      <c r="O37" s="1026">
        <f>IF(VLOOKUP(_xlfn.TEXTBEFORE($J37,";",1,0,1),Table2[[Label]:[Reference(s)]],8,FALSE)=0,"",VLOOKUP(_xlfn.TEXTBEFORE($J37,";",1,0,1),Table2[[Label]:[Reference(s)]],8,FALSE))</f>
        <v>255</v>
      </c>
      <c r="P37" s="1026" t="str">
        <f>IF(VLOOKUP(_xlfn.TEXTBEFORE($J37,";",1,0,1),Table2[[Label]:[Reference(s)]],9,FALSE)=0,"",VLOOKUP(_xlfn.TEXTBEFORE($J37,";",1,0,1),Table2[[Label]:[Reference(s)]],9,FALSE))</f>
        <v/>
      </c>
      <c r="Q37" s="1026" t="str">
        <f>IF(VLOOKUP(_xlfn.TEXTBEFORE($J37,";",1,0,1),Table2[[Label]:[Reference(s)]],10,FALSE)=0,"",VLOOKUP(_xlfn.TEXTBEFORE($J37,";",1,0,1),Table2[[Label]:[Reference(s)]],10,FALSE))</f>
        <v/>
      </c>
      <c r="R37" s="1038" t="str">
        <f>IF(VLOOKUP(_xlfn.TEXTBEFORE($J37,";",1,0,1),Table2[[Label]:[Reference(s)]],14,FALSE)=0,"",VLOOKUP(_xlfn.TEXTBEFORE($J37,";",1,0,1),Table2[[Label]:[Reference(s)]],14,FALSE))</f>
        <v>(1) 2 CFR 200.203;
(3) SAM.gov Assistance Listing;
(5) 31 USC 6102</v>
      </c>
    </row>
    <row r="38" spans="1:18" ht="51.75" thickBot="1" x14ac:dyDescent="0.3">
      <c r="A38" s="1140"/>
      <c r="B38" s="1146"/>
      <c r="C38" s="1147"/>
      <c r="D38" s="1036" t="s">
        <v>1701</v>
      </c>
      <c r="E38" s="1012" t="s">
        <v>1702</v>
      </c>
      <c r="F38" s="1011" t="s">
        <v>1632</v>
      </c>
      <c r="G38" s="1026" t="str">
        <f>IF(VLOOKUP(_xlfn.TEXTBEFORE($J38,";",1,0,1),Table2[[Label]:[Reference(s)]],2,FALSE)=0,"",VLOOKUP(_xlfn.TEXTBEFORE($J38,";",1,0,1),Table2[[Label]:[Reference(s)]],2,FALSE))</f>
        <v>The part of the Act authorizing the program (assistance listing).</v>
      </c>
      <c r="H38" s="1011" t="s">
        <v>4636</v>
      </c>
      <c r="I38" s="1027" t="s">
        <v>1639</v>
      </c>
      <c r="J38" s="1018" t="s">
        <v>508</v>
      </c>
      <c r="K38" s="1011" t="s">
        <v>1640</v>
      </c>
      <c r="L38" s="1037" t="str">
        <f>IF(VLOOKUP(_xlfn.TEXTBEFORE($J38,";",1,0,1),Table2[[Label]:[Reference(s)]],5,FALSE)=0,"",VLOOKUP(_xlfn.TEXTBEFORE($J38,";",1,0,1),Table2[[Label]:[Reference(s)]],5,FALSE))</f>
        <v>String</v>
      </c>
      <c r="M38" s="1026" t="str">
        <f>IF(VLOOKUP(_xlfn.TEXTBEFORE($J38,";",1,0,1),Table2[[Label]:[Reference(s)]],6,FALSE)=0,"",VLOOKUP(_xlfn.TEXTBEFORE($J38,";",1,0,1),Table2[[Label]:[Reference(s)]],6,FALSE))</f>
        <v/>
      </c>
      <c r="N38" s="1026" t="str">
        <f>IF(VLOOKUP(_xlfn.TEXTBEFORE($J38,";",1,0,1),Table2[[Label]:[Reference(s)]],7,FALSE)=0,"",VLOOKUP(_xlfn.TEXTBEFORE($J38,";",1,0,1),Table2[[Label]:[Reference(s)]],7,FALSE))</f>
        <v/>
      </c>
      <c r="O38" s="1026">
        <f>IF(VLOOKUP(_xlfn.TEXTBEFORE($J38,";",1,0,1),Table2[[Label]:[Reference(s)]],8,FALSE)=0,"",VLOOKUP(_xlfn.TEXTBEFORE($J38,";",1,0,1),Table2[[Label]:[Reference(s)]],8,FALSE))</f>
        <v>60</v>
      </c>
      <c r="P38" s="1026" t="str">
        <f>IF(VLOOKUP(_xlfn.TEXTBEFORE($J38,";",1,0,1),Table2[[Label]:[Reference(s)]],9,FALSE)=0,"",VLOOKUP(_xlfn.TEXTBEFORE($J38,";",1,0,1),Table2[[Label]:[Reference(s)]],9,FALSE))</f>
        <v/>
      </c>
      <c r="Q38" s="1026" t="str">
        <f>IF(VLOOKUP(_xlfn.TEXTBEFORE($J38,";",1,0,1),Table2[[Label]:[Reference(s)]],10,FALSE)=0,"",VLOOKUP(_xlfn.TEXTBEFORE($J38,";",1,0,1),Table2[[Label]:[Reference(s)]],10,FALSE))</f>
        <v/>
      </c>
      <c r="R38" s="1038" t="str">
        <f>IF(VLOOKUP(_xlfn.TEXTBEFORE($J38,";",1,0,1),Table2[[Label]:[Reference(s)]],14,FALSE)=0,"",VLOOKUP(_xlfn.TEXTBEFORE($J38,";",1,0,1),Table2[[Label]:[Reference(s)]],14,FALSE))</f>
        <v>(1) 2 CFR 200.203;
(3) SAM.gov Assistance Listing;
(5) 31 USC 6102</v>
      </c>
    </row>
    <row r="39" spans="1:18" ht="51.75" thickBot="1" x14ac:dyDescent="0.3">
      <c r="A39" s="1140"/>
      <c r="B39" s="1146"/>
      <c r="C39" s="1147"/>
      <c r="D39" s="1036" t="s">
        <v>1703</v>
      </c>
      <c r="E39" s="1012" t="s">
        <v>1704</v>
      </c>
      <c r="F39" s="1011" t="s">
        <v>1632</v>
      </c>
      <c r="G39" s="1026" t="str">
        <f>IF(VLOOKUP(_xlfn.TEXTBEFORE($J39,";",1,0,1),Table2[[Label]:[Reference(s)]],2,FALSE)=0,"",VLOOKUP(_xlfn.TEXTBEFORE($J39,";",1,0,1),Table2[[Label]:[Reference(s)]],2,FALSE))</f>
        <v>The section of the Act authorizing the program (assistance listing).</v>
      </c>
      <c r="H39" s="1011" t="s">
        <v>4636</v>
      </c>
      <c r="I39" s="1027" t="s">
        <v>1639</v>
      </c>
      <c r="J39" s="1018" t="s">
        <v>510</v>
      </c>
      <c r="K39" s="1011" t="s">
        <v>1640</v>
      </c>
      <c r="L39" s="1037" t="str">
        <f>IF(VLOOKUP(_xlfn.TEXTBEFORE($J39,";",1,0,1),Table2[[Label]:[Reference(s)]],5,FALSE)=0,"",VLOOKUP(_xlfn.TEXTBEFORE($J39,";",1,0,1),Table2[[Label]:[Reference(s)]],5,FALSE))</f>
        <v>String</v>
      </c>
      <c r="M39" s="1026" t="str">
        <f>IF(VLOOKUP(_xlfn.TEXTBEFORE($J39,";",1,0,1),Table2[[Label]:[Reference(s)]],6,FALSE)=0,"",VLOOKUP(_xlfn.TEXTBEFORE($J39,";",1,0,1),Table2[[Label]:[Reference(s)]],6,FALSE))</f>
        <v/>
      </c>
      <c r="N39" s="1026" t="str">
        <f>IF(VLOOKUP(_xlfn.TEXTBEFORE($J39,";",1,0,1),Table2[[Label]:[Reference(s)]],7,FALSE)=0,"",VLOOKUP(_xlfn.TEXTBEFORE($J39,";",1,0,1),Table2[[Label]:[Reference(s)]],7,FALSE))</f>
        <v/>
      </c>
      <c r="O39" s="1026">
        <f>IF(VLOOKUP(_xlfn.TEXTBEFORE($J39,";",1,0,1),Table2[[Label]:[Reference(s)]],8,FALSE)=0,"",VLOOKUP(_xlfn.TEXTBEFORE($J39,";",1,0,1),Table2[[Label]:[Reference(s)]],8,FALSE))</f>
        <v>60</v>
      </c>
      <c r="P39" s="1026" t="str">
        <f>IF(VLOOKUP(_xlfn.TEXTBEFORE($J39,";",1,0,1),Table2[[Label]:[Reference(s)]],9,FALSE)=0,"",VLOOKUP(_xlfn.TEXTBEFORE($J39,";",1,0,1),Table2[[Label]:[Reference(s)]],9,FALSE))</f>
        <v/>
      </c>
      <c r="Q39" s="1026" t="str">
        <f>IF(VLOOKUP(_xlfn.TEXTBEFORE($J39,";",1,0,1),Table2[[Label]:[Reference(s)]],10,FALSE)=0,"",VLOOKUP(_xlfn.TEXTBEFORE($J39,";",1,0,1),Table2[[Label]:[Reference(s)]],10,FALSE))</f>
        <v/>
      </c>
      <c r="R39" s="1038" t="str">
        <f>IF(VLOOKUP(_xlfn.TEXTBEFORE($J39,";",1,0,1),Table2[[Label]:[Reference(s)]],14,FALSE)=0,"",VLOOKUP(_xlfn.TEXTBEFORE($J39,";",1,0,1),Table2[[Label]:[Reference(s)]],14,FALSE))</f>
        <v>(1) 2 CFR 200.203;
(3) SAM.gov Assistance Listing;
(5) 31 USC 6102</v>
      </c>
    </row>
    <row r="40" spans="1:18" ht="51.75" thickBot="1" x14ac:dyDescent="0.3">
      <c r="A40" s="1140"/>
      <c r="B40" s="1146"/>
      <c r="C40" s="1147"/>
      <c r="D40" s="1036" t="s">
        <v>1705</v>
      </c>
      <c r="E40" s="1012" t="s">
        <v>1706</v>
      </c>
      <c r="F40" s="1011" t="s">
        <v>1632</v>
      </c>
      <c r="G40" s="1026" t="str">
        <f>IF(VLOOKUP(_xlfn.TEXTBEFORE($J40,";",1,0,1),Table2[[Label]:[Reference(s)]],2,FALSE)=0,"",VLOOKUP(_xlfn.TEXTBEFORE($J40,";",1,0,1),Table2[[Label]:[Reference(s)]],2,FALSE))</f>
        <v>A summary or excerpt of relevant text from the Act authorizing the program (assistance listing).</v>
      </c>
      <c r="H40" s="1011" t="s">
        <v>4636</v>
      </c>
      <c r="I40" s="1027" t="s">
        <v>1639</v>
      </c>
      <c r="J40" s="1018" t="s">
        <v>505</v>
      </c>
      <c r="K40" s="1011" t="s">
        <v>1640</v>
      </c>
      <c r="L40" s="1037" t="str">
        <f>IF(VLOOKUP(_xlfn.TEXTBEFORE($J40,";",1,0,1),Table2[[Label]:[Reference(s)]],5,FALSE)=0,"",VLOOKUP(_xlfn.TEXTBEFORE($J40,";",1,0,1),Table2[[Label]:[Reference(s)]],5,FALSE))</f>
        <v>String</v>
      </c>
      <c r="M40" s="1026" t="str">
        <f>IF(VLOOKUP(_xlfn.TEXTBEFORE($J40,";",1,0,1),Table2[[Label]:[Reference(s)]],6,FALSE)=0,"",VLOOKUP(_xlfn.TEXTBEFORE($J40,";",1,0,1),Table2[[Label]:[Reference(s)]],6,FALSE))</f>
        <v/>
      </c>
      <c r="N40" s="1026" t="str">
        <f>IF(VLOOKUP(_xlfn.TEXTBEFORE($J40,";",1,0,1),Table2[[Label]:[Reference(s)]],7,FALSE)=0,"",VLOOKUP(_xlfn.TEXTBEFORE($J40,";",1,0,1),Table2[[Label]:[Reference(s)]],7,FALSE))</f>
        <v/>
      </c>
      <c r="O40" s="1026" t="str">
        <f>IF(VLOOKUP(_xlfn.TEXTBEFORE($J40,";",1,0,1),Table2[[Label]:[Reference(s)]],8,FALSE)=0,"",VLOOKUP(_xlfn.TEXTBEFORE($J40,";",1,0,1),Table2[[Label]:[Reference(s)]],8,FALSE))</f>
        <v>(3) 5000</v>
      </c>
      <c r="P40" s="1026" t="str">
        <f>IF(VLOOKUP(_xlfn.TEXTBEFORE($J40,";",1,0,1),Table2[[Label]:[Reference(s)]],9,FALSE)=0,"",VLOOKUP(_xlfn.TEXTBEFORE($J40,";",1,0,1),Table2[[Label]:[Reference(s)]],9,FALSE))</f>
        <v/>
      </c>
      <c r="Q40" s="1026" t="str">
        <f>IF(VLOOKUP(_xlfn.TEXTBEFORE($J40,";",1,0,1),Table2[[Label]:[Reference(s)]],10,FALSE)=0,"",VLOOKUP(_xlfn.TEXTBEFORE($J40,";",1,0,1),Table2[[Label]:[Reference(s)]],10,FALSE))</f>
        <v/>
      </c>
      <c r="R40" s="1038" t="str">
        <f>IF(VLOOKUP(_xlfn.TEXTBEFORE($J40,";",1,0,1),Table2[[Label]:[Reference(s)]],14,FALSE)=0,"",VLOOKUP(_xlfn.TEXTBEFORE($J40,";",1,0,1),Table2[[Label]:[Reference(s)]],14,FALSE))</f>
        <v>(1) 2 CFR 200.203;
(3) SAM.gov Assistance Listing;
(5) 31 USC 6102</v>
      </c>
    </row>
    <row r="41" spans="1:18" ht="51.75" thickBot="1" x14ac:dyDescent="0.3">
      <c r="A41" s="1140"/>
      <c r="B41" s="1146"/>
      <c r="C41" s="1147"/>
      <c r="D41" s="1036" t="s">
        <v>1707</v>
      </c>
      <c r="E41" s="1012" t="s">
        <v>1708</v>
      </c>
      <c r="F41" s="1011" t="s">
        <v>1632</v>
      </c>
      <c r="G41" s="1026" t="str">
        <f>IF(VLOOKUP(_xlfn.TEXTBEFORE($J41,";",1,0,1),Table2[[Label]:[Reference(s)]],2,FALSE)=0,"",VLOOKUP(_xlfn.TEXTBEFORE($J41,";",1,0,1),Table2[[Label]:[Reference(s)]],2,FALSE))</f>
        <v>The title of the Executive Order authorizing the program.</v>
      </c>
      <c r="H41" s="1011" t="s">
        <v>4637</v>
      </c>
      <c r="I41" s="1027" t="s">
        <v>1639</v>
      </c>
      <c r="J41" s="1018" t="s">
        <v>599</v>
      </c>
      <c r="K41" s="1011" t="s">
        <v>1640</v>
      </c>
      <c r="L41" s="1037" t="str">
        <f>IF(VLOOKUP(_xlfn.TEXTBEFORE($J41,";",1,0,1),Table2[[Label]:[Reference(s)]],5,FALSE)=0,"",VLOOKUP(_xlfn.TEXTBEFORE($J41,";",1,0,1),Table2[[Label]:[Reference(s)]],5,FALSE))</f>
        <v>String</v>
      </c>
      <c r="M41" s="1026" t="str">
        <f>IF(VLOOKUP(_xlfn.TEXTBEFORE($J41,";",1,0,1),Table2[[Label]:[Reference(s)]],6,FALSE)=0,"",VLOOKUP(_xlfn.TEXTBEFORE($J41,";",1,0,1),Table2[[Label]:[Reference(s)]],6,FALSE))</f>
        <v/>
      </c>
      <c r="N41" s="1026" t="str">
        <f>IF(VLOOKUP(_xlfn.TEXTBEFORE($J41,";",1,0,1),Table2[[Label]:[Reference(s)]],7,FALSE)=0,"",VLOOKUP(_xlfn.TEXTBEFORE($J41,";",1,0,1),Table2[[Label]:[Reference(s)]],7,FALSE))</f>
        <v/>
      </c>
      <c r="O41" s="1026">
        <f>IF(VLOOKUP(_xlfn.TEXTBEFORE($J41,";",1,0,1),Table2[[Label]:[Reference(s)]],8,FALSE)=0,"",VLOOKUP(_xlfn.TEXTBEFORE($J41,";",1,0,1),Table2[[Label]:[Reference(s)]],8,FALSE))</f>
        <v>255</v>
      </c>
      <c r="P41" s="1026" t="str">
        <f>IF(VLOOKUP(_xlfn.TEXTBEFORE($J41,";",1,0,1),Table2[[Label]:[Reference(s)]],9,FALSE)=0,"",VLOOKUP(_xlfn.TEXTBEFORE($J41,";",1,0,1),Table2[[Label]:[Reference(s)]],9,FALSE))</f>
        <v/>
      </c>
      <c r="Q41" s="1026" t="str">
        <f>IF(VLOOKUP(_xlfn.TEXTBEFORE($J41,";",1,0,1),Table2[[Label]:[Reference(s)]],10,FALSE)=0,"",VLOOKUP(_xlfn.TEXTBEFORE($J41,";",1,0,1),Table2[[Label]:[Reference(s)]],10,FALSE))</f>
        <v/>
      </c>
      <c r="R41" s="1038" t="str">
        <f>IF(VLOOKUP(_xlfn.TEXTBEFORE($J41,";",1,0,1),Table2[[Label]:[Reference(s)]],14,FALSE)=0,"",VLOOKUP(_xlfn.TEXTBEFORE($J41,";",1,0,1),Table2[[Label]:[Reference(s)]],14,FALSE))</f>
        <v>(1) 2 CFR 200.203;
(3) SAM.gov Assistance Listing;
(5) 31 USC 6102</v>
      </c>
    </row>
    <row r="42" spans="1:18" ht="51.75" thickBot="1" x14ac:dyDescent="0.3">
      <c r="A42" s="1140"/>
      <c r="B42" s="1146"/>
      <c r="C42" s="1147"/>
      <c r="D42" s="1036" t="s">
        <v>1709</v>
      </c>
      <c r="E42" s="1012" t="s">
        <v>1710</v>
      </c>
      <c r="F42" s="1011" t="s">
        <v>1632</v>
      </c>
      <c r="G42" s="1026" t="str">
        <f>IF(VLOOKUP(_xlfn.TEXTBEFORE($J42,";",1,0,1),Table2[[Label]:[Reference(s)]],2,FALSE)=0,"",VLOOKUP(_xlfn.TEXTBEFORE($J42,";",1,0,1),Table2[[Label]:[Reference(s)]],2,FALSE))</f>
        <v>The part of the Executive Order authorizing the program.</v>
      </c>
      <c r="H42" s="1011" t="s">
        <v>4637</v>
      </c>
      <c r="I42" s="1027" t="s">
        <v>1639</v>
      </c>
      <c r="J42" s="1018" t="s">
        <v>593</v>
      </c>
      <c r="K42" s="1011" t="s">
        <v>1640</v>
      </c>
      <c r="L42" s="1037" t="str">
        <f>IF(VLOOKUP(_xlfn.TEXTBEFORE($J42,";",1,0,1),Table2[[Label]:[Reference(s)]],5,FALSE)=0,"",VLOOKUP(_xlfn.TEXTBEFORE($J42,";",1,0,1),Table2[[Label]:[Reference(s)]],5,FALSE))</f>
        <v>String</v>
      </c>
      <c r="M42" s="1026" t="str">
        <f>IF(VLOOKUP(_xlfn.TEXTBEFORE($J42,";",1,0,1),Table2[[Label]:[Reference(s)]],6,FALSE)=0,"",VLOOKUP(_xlfn.TEXTBEFORE($J42,";",1,0,1),Table2[[Label]:[Reference(s)]],6,FALSE))</f>
        <v/>
      </c>
      <c r="N42" s="1026" t="str">
        <f>IF(VLOOKUP(_xlfn.TEXTBEFORE($J42,";",1,0,1),Table2[[Label]:[Reference(s)]],7,FALSE)=0,"",VLOOKUP(_xlfn.TEXTBEFORE($J42,";",1,0,1),Table2[[Label]:[Reference(s)]],7,FALSE))</f>
        <v/>
      </c>
      <c r="O42" s="1026">
        <f>IF(VLOOKUP(_xlfn.TEXTBEFORE($J42,";",1,0,1),Table2[[Label]:[Reference(s)]],8,FALSE)=0,"",VLOOKUP(_xlfn.TEXTBEFORE($J42,";",1,0,1),Table2[[Label]:[Reference(s)]],8,FALSE))</f>
        <v>60</v>
      </c>
      <c r="P42" s="1026" t="str">
        <f>IF(VLOOKUP(_xlfn.TEXTBEFORE($J42,";",1,0,1),Table2[[Label]:[Reference(s)]],9,FALSE)=0,"",VLOOKUP(_xlfn.TEXTBEFORE($J42,";",1,0,1),Table2[[Label]:[Reference(s)]],9,FALSE))</f>
        <v/>
      </c>
      <c r="Q42" s="1026" t="str">
        <f>IF(VLOOKUP(_xlfn.TEXTBEFORE($J42,";",1,0,1),Table2[[Label]:[Reference(s)]],10,FALSE)=0,"",VLOOKUP(_xlfn.TEXTBEFORE($J42,";",1,0,1),Table2[[Label]:[Reference(s)]],10,FALSE))</f>
        <v/>
      </c>
      <c r="R42" s="1038" t="str">
        <f>IF(VLOOKUP(_xlfn.TEXTBEFORE($J42,";",1,0,1),Table2[[Label]:[Reference(s)]],14,FALSE)=0,"",VLOOKUP(_xlfn.TEXTBEFORE($J42,";",1,0,1),Table2[[Label]:[Reference(s)]],14,FALSE))</f>
        <v>(1) 2 CFR 200.203;
(3) SAM.gov Assistance Listing;
(5) 31 USC 6102</v>
      </c>
    </row>
    <row r="43" spans="1:18" ht="51.75" thickBot="1" x14ac:dyDescent="0.3">
      <c r="A43" s="1140"/>
      <c r="B43" s="1146"/>
      <c r="C43" s="1147"/>
      <c r="D43" s="1036" t="s">
        <v>1711</v>
      </c>
      <c r="E43" s="1012" t="s">
        <v>1712</v>
      </c>
      <c r="F43" s="1011" t="s">
        <v>1632</v>
      </c>
      <c r="G43" s="1026" t="str">
        <f>IF(VLOOKUP(_xlfn.TEXTBEFORE($J43,";",1,0,1),Table2[[Label]:[Reference(s)]],2,FALSE)=0,"",VLOOKUP(_xlfn.TEXTBEFORE($J43,";",1,0,1),Table2[[Label]:[Reference(s)]],2,FALSE))</f>
        <v>The section of the Executive Order authorizing the program.</v>
      </c>
      <c r="H43" s="1011" t="s">
        <v>4637</v>
      </c>
      <c r="I43" s="1027" t="s">
        <v>1639</v>
      </c>
      <c r="J43" s="1018" t="s">
        <v>596</v>
      </c>
      <c r="K43" s="1011" t="s">
        <v>1640</v>
      </c>
      <c r="L43" s="1037" t="str">
        <f>IF(VLOOKUP(_xlfn.TEXTBEFORE($J43,";",1,0,1),Table2[[Label]:[Reference(s)]],5,FALSE)=0,"",VLOOKUP(_xlfn.TEXTBEFORE($J43,";",1,0,1),Table2[[Label]:[Reference(s)]],5,FALSE))</f>
        <v>String</v>
      </c>
      <c r="M43" s="1026" t="str">
        <f>IF(VLOOKUP(_xlfn.TEXTBEFORE($J43,";",1,0,1),Table2[[Label]:[Reference(s)]],6,FALSE)=0,"",VLOOKUP(_xlfn.TEXTBEFORE($J43,";",1,0,1),Table2[[Label]:[Reference(s)]],6,FALSE))</f>
        <v/>
      </c>
      <c r="N43" s="1026" t="str">
        <f>IF(VLOOKUP(_xlfn.TEXTBEFORE($J43,";",1,0,1),Table2[[Label]:[Reference(s)]],7,FALSE)=0,"",VLOOKUP(_xlfn.TEXTBEFORE($J43,";",1,0,1),Table2[[Label]:[Reference(s)]],7,FALSE))</f>
        <v/>
      </c>
      <c r="O43" s="1026">
        <f>IF(VLOOKUP(_xlfn.TEXTBEFORE($J43,";",1,0,1),Table2[[Label]:[Reference(s)]],8,FALSE)=0,"",VLOOKUP(_xlfn.TEXTBEFORE($J43,";",1,0,1),Table2[[Label]:[Reference(s)]],8,FALSE))</f>
        <v>60</v>
      </c>
      <c r="P43" s="1026" t="str">
        <f>IF(VLOOKUP(_xlfn.TEXTBEFORE($J43,";",1,0,1),Table2[[Label]:[Reference(s)]],9,FALSE)=0,"",VLOOKUP(_xlfn.TEXTBEFORE($J43,";",1,0,1),Table2[[Label]:[Reference(s)]],9,FALSE))</f>
        <v/>
      </c>
      <c r="Q43" s="1026" t="str">
        <f>IF(VLOOKUP(_xlfn.TEXTBEFORE($J43,";",1,0,1),Table2[[Label]:[Reference(s)]],10,FALSE)=0,"",VLOOKUP(_xlfn.TEXTBEFORE($J43,";",1,0,1),Table2[[Label]:[Reference(s)]],10,FALSE))</f>
        <v/>
      </c>
      <c r="R43" s="1038" t="str">
        <f>IF(VLOOKUP(_xlfn.TEXTBEFORE($J43,";",1,0,1),Table2[[Label]:[Reference(s)]],14,FALSE)=0,"",VLOOKUP(_xlfn.TEXTBEFORE($J43,";",1,0,1),Table2[[Label]:[Reference(s)]],14,FALSE))</f>
        <v>(1) 2 CFR 200.203;
(3) SAM.gov Assistance Listing;
(5) 31 USC 6102</v>
      </c>
    </row>
    <row r="44" spans="1:18" ht="51.75" thickBot="1" x14ac:dyDescent="0.3">
      <c r="A44" s="1140"/>
      <c r="B44" s="1146"/>
      <c r="C44" s="1147"/>
      <c r="D44" s="1036" t="s">
        <v>1713</v>
      </c>
      <c r="E44" s="1012" t="s">
        <v>1714</v>
      </c>
      <c r="F44" s="1011" t="s">
        <v>1632</v>
      </c>
      <c r="G44" s="1026" t="str">
        <f>IF(VLOOKUP(_xlfn.TEXTBEFORE($J44,";",1,0,1),Table2[[Label]:[Reference(s)]],2,FALSE)=0,"",VLOOKUP(_xlfn.TEXTBEFORE($J44,";",1,0,1),Table2[[Label]:[Reference(s)]],2,FALSE))</f>
        <v>A descriptive summary or excerpt of relevant text from the Executive Order authorizing the program.</v>
      </c>
      <c r="H44" s="1011" t="s">
        <v>4637</v>
      </c>
      <c r="I44" s="1027" t="s">
        <v>1639</v>
      </c>
      <c r="J44" s="1148" t="s">
        <v>591</v>
      </c>
      <c r="K44" s="1011" t="s">
        <v>1640</v>
      </c>
      <c r="L44" s="1037" t="str">
        <f>IF(VLOOKUP(_xlfn.TEXTBEFORE($J44,";",1,0,1),Table2[[Label]:[Reference(s)]],5,FALSE)=0,"",VLOOKUP(_xlfn.TEXTBEFORE($J44,";",1,0,1),Table2[[Label]:[Reference(s)]],5,FALSE))</f>
        <v>String</v>
      </c>
      <c r="M44" s="1026" t="str">
        <f>IF(VLOOKUP(_xlfn.TEXTBEFORE($J44,";",1,0,1),Table2[[Label]:[Reference(s)]],6,FALSE)=0,"",VLOOKUP(_xlfn.TEXTBEFORE($J44,";",1,0,1),Table2[[Label]:[Reference(s)]],6,FALSE))</f>
        <v/>
      </c>
      <c r="N44" s="1026" t="str">
        <f>IF(VLOOKUP(_xlfn.TEXTBEFORE($J44,";",1,0,1),Table2[[Label]:[Reference(s)]],7,FALSE)=0,"",VLOOKUP(_xlfn.TEXTBEFORE($J44,";",1,0,1),Table2[[Label]:[Reference(s)]],7,FALSE))</f>
        <v/>
      </c>
      <c r="O44" s="1026" t="str">
        <f>IF(VLOOKUP(_xlfn.TEXTBEFORE($J44,";",1,0,1),Table2[[Label]:[Reference(s)]],8,FALSE)=0,"",VLOOKUP(_xlfn.TEXTBEFORE($J44,";",1,0,1),Table2[[Label]:[Reference(s)]],8,FALSE))</f>
        <v>(3) 5000</v>
      </c>
      <c r="P44" s="1026" t="str">
        <f>IF(VLOOKUP(_xlfn.TEXTBEFORE($J44,";",1,0,1),Table2[[Label]:[Reference(s)]],9,FALSE)=0,"",VLOOKUP(_xlfn.TEXTBEFORE($J44,";",1,0,1),Table2[[Label]:[Reference(s)]],9,FALSE))</f>
        <v/>
      </c>
      <c r="Q44" s="1026" t="str">
        <f>IF(VLOOKUP(_xlfn.TEXTBEFORE($J44,";",1,0,1),Table2[[Label]:[Reference(s)]],10,FALSE)=0,"",VLOOKUP(_xlfn.TEXTBEFORE($J44,";",1,0,1),Table2[[Label]:[Reference(s)]],10,FALSE))</f>
        <v/>
      </c>
      <c r="R44" s="1038" t="str">
        <f>IF(VLOOKUP(_xlfn.TEXTBEFORE($J44,";",1,0,1),Table2[[Label]:[Reference(s)]],14,FALSE)=0,"",VLOOKUP(_xlfn.TEXTBEFORE($J44,";",1,0,1),Table2[[Label]:[Reference(s)]],14,FALSE))</f>
        <v>(1) 2 CFR 200.203;
(3) SAM.gov Assistance Listing;
(5) 31 USC 6102</v>
      </c>
    </row>
    <row r="45" spans="1:18" ht="51.75" thickBot="1" x14ac:dyDescent="0.3">
      <c r="A45" s="1140"/>
      <c r="B45" s="1146"/>
      <c r="C45" s="1147"/>
      <c r="D45" s="1036" t="s">
        <v>1715</v>
      </c>
      <c r="E45" s="1012" t="s">
        <v>1716</v>
      </c>
      <c r="F45" s="1011" t="s">
        <v>1632</v>
      </c>
      <c r="G45" s="1026" t="str">
        <f>IF(VLOOKUP(_xlfn.TEXTBEFORE($J45,";",1,0,1),Table2[[Label]:[Reference(s)]],2,FALSE)=0,"",VLOOKUP(_xlfn.TEXTBEFORE($J45,";",1,0,1),Table2[[Label]:[Reference(s)]],2,FALSE))</f>
        <v>The number of the congressional session associated with the public law authorizing the program.</v>
      </c>
      <c r="H45" s="1011" t="s">
        <v>4638</v>
      </c>
      <c r="I45" s="1027" t="s">
        <v>1639</v>
      </c>
      <c r="J45" s="1018" t="s">
        <v>666</v>
      </c>
      <c r="K45" s="1011" t="s">
        <v>1640</v>
      </c>
      <c r="L45" s="1037" t="str">
        <f>IF(VLOOKUP(_xlfn.TEXTBEFORE($J45,";",1,0,1),Table2[[Label]:[Reference(s)]],5,FALSE)=0,"",VLOOKUP(_xlfn.TEXTBEFORE($J45,";",1,0,1),Table2[[Label]:[Reference(s)]],5,FALSE))</f>
        <v>Integer</v>
      </c>
      <c r="M45" s="1026" t="str">
        <f>IF(VLOOKUP(_xlfn.TEXTBEFORE($J45,";",1,0,1),Table2[[Label]:[Reference(s)]],6,FALSE)=0,"",VLOOKUP(_xlfn.TEXTBEFORE($J45,";",1,0,1),Table2[[Label]:[Reference(s)]],6,FALSE))</f>
        <v/>
      </c>
      <c r="N45" s="1026" t="str">
        <f>IF(VLOOKUP(_xlfn.TEXTBEFORE($J45,";",1,0,1),Table2[[Label]:[Reference(s)]],7,FALSE)=0,"",VLOOKUP(_xlfn.TEXTBEFORE($J45,";",1,0,1),Table2[[Label]:[Reference(s)]],7,FALSE))</f>
        <v/>
      </c>
      <c r="O45" s="1026">
        <f>IF(VLOOKUP(_xlfn.TEXTBEFORE($J45,";",1,0,1),Table2[[Label]:[Reference(s)]],8,FALSE)=0,"",VLOOKUP(_xlfn.TEXTBEFORE($J45,";",1,0,1),Table2[[Label]:[Reference(s)]],8,FALSE))</f>
        <v>3</v>
      </c>
      <c r="P45" s="1026" t="str">
        <f>IF(VLOOKUP(_xlfn.TEXTBEFORE($J45,";",1,0,1),Table2[[Label]:[Reference(s)]],9,FALSE)=0,"",VLOOKUP(_xlfn.TEXTBEFORE($J45,";",1,0,1),Table2[[Label]:[Reference(s)]],9,FALSE))</f>
        <v/>
      </c>
      <c r="Q45" s="1026" t="str">
        <f>IF(VLOOKUP(_xlfn.TEXTBEFORE($J45,";",1,0,1),Table2[[Label]:[Reference(s)]],10,FALSE)=0,"",VLOOKUP(_xlfn.TEXTBEFORE($J45,";",1,0,1),Table2[[Label]:[Reference(s)]],10,FALSE))</f>
        <v/>
      </c>
      <c r="R45" s="1038" t="str">
        <f>IF(VLOOKUP(_xlfn.TEXTBEFORE($J45,";",1,0,1),Table2[[Label]:[Reference(s)]],14,FALSE)=0,"",VLOOKUP(_xlfn.TEXTBEFORE($J45,";",1,0,1),Table2[[Label]:[Reference(s)]],14,FALSE))</f>
        <v>(1) 2 CFR 200.203;
(3) SAM.gov Assistance Listing;
(5) 31 USC 6102</v>
      </c>
    </row>
    <row r="46" spans="1:18" ht="51.75" thickBot="1" x14ac:dyDescent="0.3">
      <c r="A46" s="1140"/>
      <c r="B46" s="1146"/>
      <c r="C46" s="1147"/>
      <c r="D46" s="1036" t="s">
        <v>1717</v>
      </c>
      <c r="E46" s="1012" t="s">
        <v>1718</v>
      </c>
      <c r="F46" s="1011" t="s">
        <v>1632</v>
      </c>
      <c r="G46" s="1026" t="str">
        <f>IF(VLOOKUP(_xlfn.TEXTBEFORE($J46,";",1,0,1),Table2[[Label]:[Reference(s)]],2,FALSE)=0,"",VLOOKUP(_xlfn.TEXTBEFORE($J46,";",1,0,1),Table2[[Label]:[Reference(s)]],2,FALSE))</f>
        <v>The number of the public law authorizing the program.</v>
      </c>
      <c r="H46" s="1011" t="s">
        <v>4638</v>
      </c>
      <c r="I46" s="1027" t="s">
        <v>1639</v>
      </c>
      <c r="J46" s="1018" t="s">
        <v>672</v>
      </c>
      <c r="K46" s="1011" t="s">
        <v>1640</v>
      </c>
      <c r="L46" s="1037" t="str">
        <f>IF(VLOOKUP(_xlfn.TEXTBEFORE($J46,";",1,0,1),Table2[[Label]:[Reference(s)]],5,FALSE)=0,"",VLOOKUP(_xlfn.TEXTBEFORE($J46,";",1,0,1),Table2[[Label]:[Reference(s)]],5,FALSE))</f>
        <v>Integer</v>
      </c>
      <c r="M46" s="1026" t="str">
        <f>IF(VLOOKUP(_xlfn.TEXTBEFORE($J46,";",1,0,1),Table2[[Label]:[Reference(s)]],6,FALSE)=0,"",VLOOKUP(_xlfn.TEXTBEFORE($J46,";",1,0,1),Table2[[Label]:[Reference(s)]],6,FALSE))</f>
        <v/>
      </c>
      <c r="N46" s="1026" t="str">
        <f>IF(VLOOKUP(_xlfn.TEXTBEFORE($J46,";",1,0,1),Table2[[Label]:[Reference(s)]],7,FALSE)=0,"",VLOOKUP(_xlfn.TEXTBEFORE($J46,";",1,0,1),Table2[[Label]:[Reference(s)]],7,FALSE))</f>
        <v/>
      </c>
      <c r="O46" s="1026">
        <f>IF(VLOOKUP(_xlfn.TEXTBEFORE($J46,";",1,0,1),Table2[[Label]:[Reference(s)]],8,FALSE)=0,"",VLOOKUP(_xlfn.TEXTBEFORE($J46,";",1,0,1),Table2[[Label]:[Reference(s)]],8,FALSE))</f>
        <v>4</v>
      </c>
      <c r="P46" s="1026" t="str">
        <f>IF(VLOOKUP(_xlfn.TEXTBEFORE($J46,";",1,0,1),Table2[[Label]:[Reference(s)]],9,FALSE)=0,"",VLOOKUP(_xlfn.TEXTBEFORE($J46,";",1,0,1),Table2[[Label]:[Reference(s)]],9,FALSE))</f>
        <v/>
      </c>
      <c r="Q46" s="1026" t="str">
        <f>IF(VLOOKUP(_xlfn.TEXTBEFORE($J46,";",1,0,1),Table2[[Label]:[Reference(s)]],10,FALSE)=0,"",VLOOKUP(_xlfn.TEXTBEFORE($J46,";",1,0,1),Table2[[Label]:[Reference(s)]],10,FALSE))</f>
        <v/>
      </c>
      <c r="R46" s="1038" t="str">
        <f>IF(VLOOKUP(_xlfn.TEXTBEFORE($J46,";",1,0,1),Table2[[Label]:[Reference(s)]],14,FALSE)=0,"",VLOOKUP(_xlfn.TEXTBEFORE($J46,";",1,0,1),Table2[[Label]:[Reference(s)]],14,FALSE))</f>
        <v>(1) 2 CFR 200.203;
(3) SAM.gov Assistance Listing;
(5) 31 USC 6102</v>
      </c>
    </row>
    <row r="47" spans="1:18" ht="51.75" thickBot="1" x14ac:dyDescent="0.3">
      <c r="A47" s="1140"/>
      <c r="B47" s="1146"/>
      <c r="C47" s="1147"/>
      <c r="D47" s="1036" t="s">
        <v>1719</v>
      </c>
      <c r="E47" s="1012" t="s">
        <v>1720</v>
      </c>
      <c r="F47" s="1011" t="s">
        <v>1632</v>
      </c>
      <c r="G47" s="1026" t="str">
        <f>IF(VLOOKUP(_xlfn.TEXTBEFORE($J47,";",1,0,1),Table2[[Label]:[Reference(s)]],2,FALSE)=0,"",VLOOKUP(_xlfn.TEXTBEFORE($J47,";",1,0,1),Table2[[Label]:[Reference(s)]],2,FALSE))</f>
        <v>A descriptive summary or excerpt of relevant text from the Public Law authorizing the program.</v>
      </c>
      <c r="H47" s="1011" t="s">
        <v>4638</v>
      </c>
      <c r="I47" s="1027" t="s">
        <v>1639</v>
      </c>
      <c r="J47" s="1148" t="s">
        <v>669</v>
      </c>
      <c r="K47" s="1011" t="s">
        <v>1640</v>
      </c>
      <c r="L47" s="1037" t="str">
        <f>IF(VLOOKUP(_xlfn.TEXTBEFORE($J47,";",1,0,1),Table2[[Label]:[Reference(s)]],5,FALSE)=0,"",VLOOKUP(_xlfn.TEXTBEFORE($J47,";",1,0,1),Table2[[Label]:[Reference(s)]],5,FALSE))</f>
        <v>String</v>
      </c>
      <c r="M47" s="1026" t="str">
        <f>IF(VLOOKUP(_xlfn.TEXTBEFORE($J47,";",1,0,1),Table2[[Label]:[Reference(s)]],6,FALSE)=0,"",VLOOKUP(_xlfn.TEXTBEFORE($J47,";",1,0,1),Table2[[Label]:[Reference(s)]],6,FALSE))</f>
        <v/>
      </c>
      <c r="N47" s="1026" t="str">
        <f>IF(VLOOKUP(_xlfn.TEXTBEFORE($J47,";",1,0,1),Table2[[Label]:[Reference(s)]],7,FALSE)=0,"",VLOOKUP(_xlfn.TEXTBEFORE($J47,";",1,0,1),Table2[[Label]:[Reference(s)]],7,FALSE))</f>
        <v/>
      </c>
      <c r="O47" s="1026" t="str">
        <f>IF(VLOOKUP(_xlfn.TEXTBEFORE($J47,";",1,0,1),Table2[[Label]:[Reference(s)]],8,FALSE)=0,"",VLOOKUP(_xlfn.TEXTBEFORE($J47,";",1,0,1),Table2[[Label]:[Reference(s)]],8,FALSE))</f>
        <v>5000</v>
      </c>
      <c r="P47" s="1026" t="str">
        <f>IF(VLOOKUP(_xlfn.TEXTBEFORE($J47,";",1,0,1),Table2[[Label]:[Reference(s)]],9,FALSE)=0,"",VLOOKUP(_xlfn.TEXTBEFORE($J47,";",1,0,1),Table2[[Label]:[Reference(s)]],9,FALSE))</f>
        <v/>
      </c>
      <c r="Q47" s="1026" t="str">
        <f>IF(VLOOKUP(_xlfn.TEXTBEFORE($J47,";",1,0,1),Table2[[Label]:[Reference(s)]],10,FALSE)=0,"",VLOOKUP(_xlfn.TEXTBEFORE($J47,";",1,0,1),Table2[[Label]:[Reference(s)]],10,FALSE))</f>
        <v/>
      </c>
      <c r="R47" s="1038" t="str">
        <f>IF(VLOOKUP(_xlfn.TEXTBEFORE($J47,";",1,0,1),Table2[[Label]:[Reference(s)]],14,FALSE)=0,"",VLOOKUP(_xlfn.TEXTBEFORE($J47,";",1,0,1),Table2[[Label]:[Reference(s)]],14,FALSE))</f>
        <v>(1) 2 CFR 200.203;
(3) SAM.gov Assistance Listing;
(5) 31 USC 6102</v>
      </c>
    </row>
    <row r="48" spans="1:18" ht="51.75" thickBot="1" x14ac:dyDescent="0.3">
      <c r="A48" s="1140"/>
      <c r="B48" s="1146"/>
      <c r="C48" s="1147"/>
      <c r="D48" s="1036" t="s">
        <v>1721</v>
      </c>
      <c r="E48" s="1012" t="s">
        <v>1722</v>
      </c>
      <c r="F48" s="1011" t="s">
        <v>1632</v>
      </c>
      <c r="G48" s="1026" t="str">
        <f>IF(VLOOKUP(_xlfn.TEXTBEFORE($J48,";",1,0,1),Table2[[Label]:[Reference(s)]],2,FALSE)=0,"",VLOOKUP(_xlfn.TEXTBEFORE($J48,";",1,0,1),Table2[[Label]:[Reference(s)]],2,FALSE))</f>
        <v>The volume of the Statute at Large authorizing the program.</v>
      </c>
      <c r="H48" s="1011" t="s">
        <v>4639</v>
      </c>
      <c r="I48" s="1027" t="s">
        <v>1639</v>
      </c>
      <c r="J48" s="1018" t="s">
        <v>700</v>
      </c>
      <c r="K48" s="1011" t="s">
        <v>1640</v>
      </c>
      <c r="L48" s="1037" t="str">
        <f>IF(VLOOKUP(_xlfn.TEXTBEFORE($J48,";",1,0,1),Table2[[Label]:[Reference(s)]],5,FALSE)=0,"",VLOOKUP(_xlfn.TEXTBEFORE($J48,";",1,0,1),Table2[[Label]:[Reference(s)]],5,FALSE))</f>
        <v>Integer</v>
      </c>
      <c r="M48" s="1026" t="str">
        <f>IF(VLOOKUP(_xlfn.TEXTBEFORE($J48,";",1,0,1),Table2[[Label]:[Reference(s)]],6,FALSE)=0,"",VLOOKUP(_xlfn.TEXTBEFORE($J48,";",1,0,1),Table2[[Label]:[Reference(s)]],6,FALSE))</f>
        <v/>
      </c>
      <c r="N48" s="1026" t="str">
        <f>IF(VLOOKUP(_xlfn.TEXTBEFORE($J48,";",1,0,1),Table2[[Label]:[Reference(s)]],7,FALSE)=0,"",VLOOKUP(_xlfn.TEXTBEFORE($J48,";",1,0,1),Table2[[Label]:[Reference(s)]],7,FALSE))</f>
        <v/>
      </c>
      <c r="O48" s="1026">
        <f>IF(VLOOKUP(_xlfn.TEXTBEFORE($J48,";",1,0,1),Table2[[Label]:[Reference(s)]],8,FALSE)=0,"",VLOOKUP(_xlfn.TEXTBEFORE($J48,";",1,0,1),Table2[[Label]:[Reference(s)]],8,FALSE))</f>
        <v>3</v>
      </c>
      <c r="P48" s="1026" t="str">
        <f>IF(VLOOKUP(_xlfn.TEXTBEFORE($J48,";",1,0,1),Table2[[Label]:[Reference(s)]],9,FALSE)=0,"",VLOOKUP(_xlfn.TEXTBEFORE($J48,";",1,0,1),Table2[[Label]:[Reference(s)]],9,FALSE))</f>
        <v/>
      </c>
      <c r="Q48" s="1026" t="str">
        <f>IF(VLOOKUP(_xlfn.TEXTBEFORE($J48,";",1,0,1),Table2[[Label]:[Reference(s)]],10,FALSE)=0,"",VLOOKUP(_xlfn.TEXTBEFORE($J48,";",1,0,1),Table2[[Label]:[Reference(s)]],10,FALSE))</f>
        <v/>
      </c>
      <c r="R48" s="1038" t="str">
        <f>IF(VLOOKUP(_xlfn.TEXTBEFORE($J48,";",1,0,1),Table2[[Label]:[Reference(s)]],14,FALSE)=0,"",VLOOKUP(_xlfn.TEXTBEFORE($J48,";",1,0,1),Table2[[Label]:[Reference(s)]],14,FALSE))</f>
        <v>(1) 2 CFR 200.203;
(3) SAM.gov Assistance Listing;
(5) 31 USC 6102</v>
      </c>
    </row>
    <row r="49" spans="1:18" ht="51.75" thickBot="1" x14ac:dyDescent="0.3">
      <c r="A49" s="1140"/>
      <c r="B49" s="1146"/>
      <c r="C49" s="1147"/>
      <c r="D49" s="1036" t="s">
        <v>1723</v>
      </c>
      <c r="E49" s="1012" t="s">
        <v>1724</v>
      </c>
      <c r="F49" s="1011" t="s">
        <v>1632</v>
      </c>
      <c r="G49" s="1026" t="str">
        <f>IF(VLOOKUP(_xlfn.TEXTBEFORE($J49,";",1,0,1),Table2[[Label]:[Reference(s)]],2,FALSE)=0,"",VLOOKUP(_xlfn.TEXTBEFORE($J49,";",1,0,1),Table2[[Label]:[Reference(s)]],2,FALSE))</f>
        <v>The page of the Statute at Large authorizing the program.</v>
      </c>
      <c r="H49" s="1011" t="s">
        <v>4639</v>
      </c>
      <c r="I49" s="1027" t="s">
        <v>1639</v>
      </c>
      <c r="J49" s="1018" t="s">
        <v>697</v>
      </c>
      <c r="K49" s="1011" t="s">
        <v>1640</v>
      </c>
      <c r="L49" s="1037" t="str">
        <f>IF(VLOOKUP(_xlfn.TEXTBEFORE($J49,";",1,0,1),Table2[[Label]:[Reference(s)]],5,FALSE)=0,"",VLOOKUP(_xlfn.TEXTBEFORE($J49,";",1,0,1),Table2[[Label]:[Reference(s)]],5,FALSE))</f>
        <v>Integer</v>
      </c>
      <c r="M49" s="1026" t="str">
        <f>IF(VLOOKUP(_xlfn.TEXTBEFORE($J49,";",1,0,1),Table2[[Label]:[Reference(s)]],6,FALSE)=0,"",VLOOKUP(_xlfn.TEXTBEFORE($J49,";",1,0,1),Table2[[Label]:[Reference(s)]],6,FALSE))</f>
        <v/>
      </c>
      <c r="N49" s="1026" t="str">
        <f>IF(VLOOKUP(_xlfn.TEXTBEFORE($J49,";",1,0,1),Table2[[Label]:[Reference(s)]],7,FALSE)=0,"",VLOOKUP(_xlfn.TEXTBEFORE($J49,";",1,0,1),Table2[[Label]:[Reference(s)]],7,FALSE))</f>
        <v/>
      </c>
      <c r="O49" s="1026">
        <f>IF(VLOOKUP(_xlfn.TEXTBEFORE($J49,";",1,0,1),Table2[[Label]:[Reference(s)]],8,FALSE)=0,"",VLOOKUP(_xlfn.TEXTBEFORE($J49,";",1,0,1),Table2[[Label]:[Reference(s)]],8,FALSE))</f>
        <v>5</v>
      </c>
      <c r="P49" s="1026" t="str">
        <f>IF(VLOOKUP(_xlfn.TEXTBEFORE($J49,";",1,0,1),Table2[[Label]:[Reference(s)]],9,FALSE)=0,"",VLOOKUP(_xlfn.TEXTBEFORE($J49,";",1,0,1),Table2[[Label]:[Reference(s)]],9,FALSE))</f>
        <v/>
      </c>
      <c r="Q49" s="1026" t="str">
        <f>IF(VLOOKUP(_xlfn.TEXTBEFORE($J49,";",1,0,1),Table2[[Label]:[Reference(s)]],10,FALSE)=0,"",VLOOKUP(_xlfn.TEXTBEFORE($J49,";",1,0,1),Table2[[Label]:[Reference(s)]],10,FALSE))</f>
        <v/>
      </c>
      <c r="R49" s="1038" t="str">
        <f>IF(VLOOKUP(_xlfn.TEXTBEFORE($J49,";",1,0,1),Table2[[Label]:[Reference(s)]],14,FALSE)=0,"",VLOOKUP(_xlfn.TEXTBEFORE($J49,";",1,0,1),Table2[[Label]:[Reference(s)]],14,FALSE))</f>
        <v>(1) 2 CFR 200.203;
(3) SAM.gov Assistance Listing;
(5) 31 USC 6102</v>
      </c>
    </row>
    <row r="50" spans="1:18" ht="51.75" thickBot="1" x14ac:dyDescent="0.3">
      <c r="A50" s="1140"/>
      <c r="B50" s="1146"/>
      <c r="C50" s="1147"/>
      <c r="D50" s="1036" t="s">
        <v>1725</v>
      </c>
      <c r="E50" s="1012" t="s">
        <v>1726</v>
      </c>
      <c r="F50" s="1011" t="s">
        <v>1632</v>
      </c>
      <c r="G50" s="1026" t="str">
        <f>IF(VLOOKUP(_xlfn.TEXTBEFORE($J50,";",1,0,1),Table2[[Label]:[Reference(s)]],2,FALSE)=0,"",VLOOKUP(_xlfn.TEXTBEFORE($J50,";",1,0,1),Table2[[Label]:[Reference(s)]],2,FALSE))</f>
        <v>A descriptive summary or excerpt of relevant text from the Statute at Large authorizing the program.</v>
      </c>
      <c r="H50" s="1011" t="s">
        <v>4639</v>
      </c>
      <c r="I50" s="1027" t="s">
        <v>1639</v>
      </c>
      <c r="J50" s="1148" t="s">
        <v>695</v>
      </c>
      <c r="K50" s="1011" t="s">
        <v>1640</v>
      </c>
      <c r="L50" s="1037" t="str">
        <f>IF(VLOOKUP(_xlfn.TEXTBEFORE($J50,";",1,0,1),Table2[[Label]:[Reference(s)]],5,FALSE)=0,"",VLOOKUP(_xlfn.TEXTBEFORE($J50,";",1,0,1),Table2[[Label]:[Reference(s)]],5,FALSE))</f>
        <v>String</v>
      </c>
      <c r="M50" s="1026" t="str">
        <f>IF(VLOOKUP(_xlfn.TEXTBEFORE($J50,";",1,0,1),Table2[[Label]:[Reference(s)]],6,FALSE)=0,"",VLOOKUP(_xlfn.TEXTBEFORE($J50,";",1,0,1),Table2[[Label]:[Reference(s)]],6,FALSE))</f>
        <v/>
      </c>
      <c r="N50" s="1026" t="str">
        <f>IF(VLOOKUP(_xlfn.TEXTBEFORE($J50,";",1,0,1),Table2[[Label]:[Reference(s)]],7,FALSE)=0,"",VLOOKUP(_xlfn.TEXTBEFORE($J50,";",1,0,1),Table2[[Label]:[Reference(s)]],7,FALSE))</f>
        <v/>
      </c>
      <c r="O50" s="1026" t="str">
        <f>IF(VLOOKUP(_xlfn.TEXTBEFORE($J50,";",1,0,1),Table2[[Label]:[Reference(s)]],8,FALSE)=0,"",VLOOKUP(_xlfn.TEXTBEFORE($J50,";",1,0,1),Table2[[Label]:[Reference(s)]],8,FALSE))</f>
        <v>5000</v>
      </c>
      <c r="P50" s="1026" t="str">
        <f>IF(VLOOKUP(_xlfn.TEXTBEFORE($J50,";",1,0,1),Table2[[Label]:[Reference(s)]],9,FALSE)=0,"",VLOOKUP(_xlfn.TEXTBEFORE($J50,";",1,0,1),Table2[[Label]:[Reference(s)]],9,FALSE))</f>
        <v/>
      </c>
      <c r="Q50" s="1026" t="str">
        <f>IF(VLOOKUP(_xlfn.TEXTBEFORE($J50,";",1,0,1),Table2[[Label]:[Reference(s)]],10,FALSE)=0,"",VLOOKUP(_xlfn.TEXTBEFORE($J50,";",1,0,1),Table2[[Label]:[Reference(s)]],10,FALSE))</f>
        <v/>
      </c>
      <c r="R50" s="1038" t="str">
        <f>IF(VLOOKUP(_xlfn.TEXTBEFORE($J50,";",1,0,1),Table2[[Label]:[Reference(s)]],14,FALSE)=0,"",VLOOKUP(_xlfn.TEXTBEFORE($J50,";",1,0,1),Table2[[Label]:[Reference(s)]],14,FALSE))</f>
        <v>(1) 2 CFR 200.203;
(3) SAM.gov Assistance Listing;
(5) 31 USC 6102</v>
      </c>
    </row>
    <row r="51" spans="1:18" ht="51.75" thickBot="1" x14ac:dyDescent="0.3">
      <c r="A51" s="1140"/>
      <c r="B51" s="1146"/>
      <c r="C51" s="1147"/>
      <c r="D51" s="1036" t="s">
        <v>1727</v>
      </c>
      <c r="E51" s="1012" t="s">
        <v>1728</v>
      </c>
      <c r="F51" s="1011" t="s">
        <v>1632</v>
      </c>
      <c r="G51" s="1026" t="str">
        <f>IF(VLOOKUP(_xlfn.TEXTBEFORE($J51,";",1,0,1),Table2[[Label]:[Reference(s)]],2,FALSE)=0,"",VLOOKUP(_xlfn.TEXTBEFORE($J51,";",1,0,1),Table2[[Label]:[Reference(s)]],2,FALSE))</f>
        <v>The title of the USC authorizing the program.</v>
      </c>
      <c r="H51" s="1011" t="s">
        <v>4640</v>
      </c>
      <c r="I51" s="1027" t="s">
        <v>1639</v>
      </c>
      <c r="J51" s="1018" t="s">
        <v>716</v>
      </c>
      <c r="K51" s="1011" t="s">
        <v>1640</v>
      </c>
      <c r="L51" s="1037" t="str">
        <f>IF(VLOOKUP(_xlfn.TEXTBEFORE($J51,";",1,0,1),Table2[[Label]:[Reference(s)]],5,FALSE)=0,"",VLOOKUP(_xlfn.TEXTBEFORE($J51,";",1,0,1),Table2[[Label]:[Reference(s)]],5,FALSE))</f>
        <v>Integer</v>
      </c>
      <c r="M51" s="1026" t="str">
        <f>IF(VLOOKUP(_xlfn.TEXTBEFORE($J51,";",1,0,1),Table2[[Label]:[Reference(s)]],6,FALSE)=0,"",VLOOKUP(_xlfn.TEXTBEFORE($J51,";",1,0,1),Table2[[Label]:[Reference(s)]],6,FALSE))</f>
        <v/>
      </c>
      <c r="N51" s="1026" t="str">
        <f>IF(VLOOKUP(_xlfn.TEXTBEFORE($J51,";",1,0,1),Table2[[Label]:[Reference(s)]],7,FALSE)=0,"",VLOOKUP(_xlfn.TEXTBEFORE($J51,";",1,0,1),Table2[[Label]:[Reference(s)]],7,FALSE))</f>
        <v/>
      </c>
      <c r="O51" s="1026">
        <f>IF(VLOOKUP(_xlfn.TEXTBEFORE($J51,";",1,0,1),Table2[[Label]:[Reference(s)]],8,FALSE)=0,"",VLOOKUP(_xlfn.TEXTBEFORE($J51,";",1,0,1),Table2[[Label]:[Reference(s)]],8,FALSE))</f>
        <v>2</v>
      </c>
      <c r="P51" s="1026" t="str">
        <f>IF(VLOOKUP(_xlfn.TEXTBEFORE($J51,";",1,0,1),Table2[[Label]:[Reference(s)]],9,FALSE)=0,"",VLOOKUP(_xlfn.TEXTBEFORE($J51,";",1,0,1),Table2[[Label]:[Reference(s)]],9,FALSE))</f>
        <v/>
      </c>
      <c r="Q51" s="1026" t="str">
        <f>IF(VLOOKUP(_xlfn.TEXTBEFORE($J51,";",1,0,1),Table2[[Label]:[Reference(s)]],10,FALSE)=0,"",VLOOKUP(_xlfn.TEXTBEFORE($J51,";",1,0,1),Table2[[Label]:[Reference(s)]],10,FALSE))</f>
        <v/>
      </c>
      <c r="R51" s="1038" t="str">
        <f>IF(VLOOKUP(_xlfn.TEXTBEFORE($J51,";",1,0,1),Table2[[Label]:[Reference(s)]],14,FALSE)=0,"",VLOOKUP(_xlfn.TEXTBEFORE($J51,";",1,0,1),Table2[[Label]:[Reference(s)]],14,FALSE))</f>
        <v>(1) 2 CFR 200.203;
(3) SAM.gov Assistance Listing;
(5) 31 USC 6102</v>
      </c>
    </row>
    <row r="52" spans="1:18" ht="51.75" thickBot="1" x14ac:dyDescent="0.3">
      <c r="A52" s="1140"/>
      <c r="B52" s="1146"/>
      <c r="C52" s="1147"/>
      <c r="D52" s="1036" t="s">
        <v>1729</v>
      </c>
      <c r="E52" s="1012" t="s">
        <v>1730</v>
      </c>
      <c r="F52" s="1011" t="s">
        <v>1632</v>
      </c>
      <c r="G52" s="1026" t="str">
        <f>IF(VLOOKUP(_xlfn.TEXTBEFORE($J52,";",1,0,1),Table2[[Label]:[Reference(s)]],2,FALSE)=0,"",VLOOKUP(_xlfn.TEXTBEFORE($J52,";",1,0,1),Table2[[Label]:[Reference(s)]],2,FALSE))</f>
        <v>The section of the USC authorizing the program.</v>
      </c>
      <c r="H52" s="1011" t="s">
        <v>4640</v>
      </c>
      <c r="I52" s="1027" t="s">
        <v>1639</v>
      </c>
      <c r="J52" s="1018" t="s">
        <v>713</v>
      </c>
      <c r="K52" s="1011" t="s">
        <v>1640</v>
      </c>
      <c r="L52" s="1037" t="str">
        <f>IF(VLOOKUP(_xlfn.TEXTBEFORE($J52,";",1,0,1),Table2[[Label]:[Reference(s)]],5,FALSE)=0,"",VLOOKUP(_xlfn.TEXTBEFORE($J52,";",1,0,1),Table2[[Label]:[Reference(s)]],5,FALSE))</f>
        <v>String</v>
      </c>
      <c r="M52" s="1026" t="str">
        <f>IF(VLOOKUP(_xlfn.TEXTBEFORE($J52,";",1,0,1),Table2[[Label]:[Reference(s)]],6,FALSE)=0,"",VLOOKUP(_xlfn.TEXTBEFORE($J52,";",1,0,1),Table2[[Label]:[Reference(s)]],6,FALSE))</f>
        <v/>
      </c>
      <c r="N52" s="1026" t="str">
        <f>IF(VLOOKUP(_xlfn.TEXTBEFORE($J52,";",1,0,1),Table2[[Label]:[Reference(s)]],7,FALSE)=0,"",VLOOKUP(_xlfn.TEXTBEFORE($J52,";",1,0,1),Table2[[Label]:[Reference(s)]],7,FALSE))</f>
        <v/>
      </c>
      <c r="O52" s="1026">
        <f>IF(VLOOKUP(_xlfn.TEXTBEFORE($J52,";",1,0,1),Table2[[Label]:[Reference(s)]],8,FALSE)=0,"",VLOOKUP(_xlfn.TEXTBEFORE($J52,";",1,0,1),Table2[[Label]:[Reference(s)]],8,FALSE))</f>
        <v>15</v>
      </c>
      <c r="P52" s="1026" t="str">
        <f>IF(VLOOKUP(_xlfn.TEXTBEFORE($J52,";",1,0,1),Table2[[Label]:[Reference(s)]],9,FALSE)=0,"",VLOOKUP(_xlfn.TEXTBEFORE($J52,";",1,0,1),Table2[[Label]:[Reference(s)]],9,FALSE))</f>
        <v/>
      </c>
      <c r="Q52" s="1026" t="str">
        <f>IF(VLOOKUP(_xlfn.TEXTBEFORE($J52,";",1,0,1),Table2[[Label]:[Reference(s)]],10,FALSE)=0,"",VLOOKUP(_xlfn.TEXTBEFORE($J52,";",1,0,1),Table2[[Label]:[Reference(s)]],10,FALSE))</f>
        <v/>
      </c>
      <c r="R52" s="1038" t="str">
        <f>IF(VLOOKUP(_xlfn.TEXTBEFORE($J52,";",1,0,1),Table2[[Label]:[Reference(s)]],14,FALSE)=0,"",VLOOKUP(_xlfn.TEXTBEFORE($J52,";",1,0,1),Table2[[Label]:[Reference(s)]],14,FALSE))</f>
        <v>(1) 2 CFR 200.203;
(3) SAM.gov Assistance Listing;
(5) 31 USC 6102</v>
      </c>
    </row>
    <row r="53" spans="1:18" ht="51.75" thickBot="1" x14ac:dyDescent="0.3">
      <c r="A53" s="1140"/>
      <c r="B53" s="1149"/>
      <c r="C53" s="1149"/>
      <c r="D53" s="1036" t="s">
        <v>1731</v>
      </c>
      <c r="E53" s="1012" t="s">
        <v>1732</v>
      </c>
      <c r="F53" s="1011" t="s">
        <v>1632</v>
      </c>
      <c r="G53" s="1061" t="str">
        <f>IF(VLOOKUP(_xlfn.TEXTBEFORE($J53,";",1,0,1),Table2[[Label]:[Reference(s)]],2,FALSE)=0,"",VLOOKUP(_xlfn.TEXTBEFORE($J53,";",1,0,1),Table2[[Label]:[Reference(s)]],2,FALSE))</f>
        <v>A descriptive summary or excerpt of relevant text from the USC authorizing the program.</v>
      </c>
      <c r="H53" s="1011" t="s">
        <v>4640</v>
      </c>
      <c r="I53" s="1027" t="s">
        <v>1639</v>
      </c>
      <c r="J53" s="1150" t="s">
        <v>711</v>
      </c>
      <c r="K53" s="1053" t="s">
        <v>1640</v>
      </c>
      <c r="L53" s="1037" t="str">
        <f>IF(VLOOKUP(_xlfn.TEXTBEFORE($J53,";",1,0,1),Table2[[Label]:[Reference(s)]],5,FALSE)=0,"",VLOOKUP(_xlfn.TEXTBEFORE($J53,";",1,0,1),Table2[[Label]:[Reference(s)]],5,FALSE))</f>
        <v>String</v>
      </c>
      <c r="M53" s="1061" t="str">
        <f>IF(VLOOKUP(_xlfn.TEXTBEFORE($J53,";",1,0,1),Table2[[Label]:[Reference(s)]],6,FALSE)=0,"",VLOOKUP(_xlfn.TEXTBEFORE($J53,";",1,0,1),Table2[[Label]:[Reference(s)]],6,FALSE))</f>
        <v/>
      </c>
      <c r="N53" s="1061" t="str">
        <f>IF(VLOOKUP(_xlfn.TEXTBEFORE($J53,";",1,0,1),Table2[[Label]:[Reference(s)]],7,FALSE)=0,"",VLOOKUP(_xlfn.TEXTBEFORE($J53,";",1,0,1),Table2[[Label]:[Reference(s)]],7,FALSE))</f>
        <v/>
      </c>
      <c r="O53" s="1061" t="str">
        <f>IF(VLOOKUP(_xlfn.TEXTBEFORE($J53,";",1,0,1),Table2[[Label]:[Reference(s)]],8,FALSE)=0,"",VLOOKUP(_xlfn.TEXTBEFORE($J53,";",1,0,1),Table2[[Label]:[Reference(s)]],8,FALSE))</f>
        <v>5000</v>
      </c>
      <c r="P53" s="1061" t="str">
        <f>IF(VLOOKUP(_xlfn.TEXTBEFORE($J53,";",1,0,1),Table2[[Label]:[Reference(s)]],9,FALSE)=0,"",VLOOKUP(_xlfn.TEXTBEFORE($J53,";",1,0,1),Table2[[Label]:[Reference(s)]],9,FALSE))</f>
        <v/>
      </c>
      <c r="Q53" s="1061" t="str">
        <f>IF(VLOOKUP(_xlfn.TEXTBEFORE($J53,";",1,0,1),Table2[[Label]:[Reference(s)]],10,FALSE)=0,"",VLOOKUP(_xlfn.TEXTBEFORE($J53,";",1,0,1),Table2[[Label]:[Reference(s)]],10,FALSE))</f>
        <v/>
      </c>
      <c r="R53" s="1038" t="str">
        <f>IF(VLOOKUP(_xlfn.TEXTBEFORE($J53,";",1,0,1),Table2[[Label]:[Reference(s)]],14,FALSE)=0,"",VLOOKUP(_xlfn.TEXTBEFORE($J53,";",1,0,1),Table2[[Label]:[Reference(s)]],14,FALSE))</f>
        <v>(1) 2 CFR 200.203;
(3) SAM.gov Assistance Listing;
(5) 31 USC 6102</v>
      </c>
    </row>
    <row r="54" spans="1:18" ht="51" x14ac:dyDescent="0.25">
      <c r="A54" s="1151">
        <v>4.01</v>
      </c>
      <c r="B54" s="1058" t="s">
        <v>4641</v>
      </c>
      <c r="C54" s="1065" t="s">
        <v>1629</v>
      </c>
      <c r="D54" s="1152" t="s">
        <v>1733</v>
      </c>
      <c r="E54" s="1008" t="s">
        <v>1734</v>
      </c>
      <c r="F54" s="1009" t="s">
        <v>1632</v>
      </c>
      <c r="G54" s="1114" t="str">
        <f>IF(VLOOKUP(_xlfn.TEXTBEFORE($J54,";",1,0,1),Table2[[Label]:[Reference(s)]],2,FALSE)=0,"",VLOOKUP(_xlfn.TEXTBEFORE($J54,";",1,0,1),Table2[[Label]:[Reference(s)]],2,FALSE))</f>
        <v>A value that indicates whether a program (assistance listing) is funded for the current federal government fiscal year.</v>
      </c>
      <c r="H54" s="1115" t="s">
        <v>1633</v>
      </c>
      <c r="I54" s="1115" t="s">
        <v>1684</v>
      </c>
      <c r="J54" s="1153" t="s">
        <v>623</v>
      </c>
      <c r="K54" s="1115" t="s">
        <v>1640</v>
      </c>
      <c r="L54" s="1154" t="str">
        <f>IF(VLOOKUP(_xlfn.TEXTBEFORE($J54,";",1,0,1),Table2[[Label]:[Reference(s)]],5,FALSE)=0,"",VLOOKUP(_xlfn.TEXTBEFORE($J54,";",1,0,1),Table2[[Label]:[Reference(s)]],5,FALSE))</f>
        <v>Boolean</v>
      </c>
      <c r="M54" s="1114" t="str">
        <f>IF(VLOOKUP(_xlfn.TEXTBEFORE($J54,";",1,0,1),Table2[[Label]:[Reference(s)]],6,FALSE)=0,"",VLOOKUP(_xlfn.TEXTBEFORE($J54,";",1,0,1),Table2[[Label]:[Reference(s)]],6,FALSE))</f>
        <v>A</v>
      </c>
      <c r="N54" s="1114" t="str">
        <f>IF(VLOOKUP(_xlfn.TEXTBEFORE($J54,";",1,0,1),Table2[[Label]:[Reference(s)]],7,FALSE)=0,"",VLOOKUP(_xlfn.TEXTBEFORE($J54,";",1,0,1),Table2[[Label]:[Reference(s)]],7,FALSE))</f>
        <v/>
      </c>
      <c r="O54" s="1114">
        <f>IF(VLOOKUP(_xlfn.TEXTBEFORE($J54,";",1,0,1),Table2[[Label]:[Reference(s)]],8,FALSE)=0,"",VLOOKUP(_xlfn.TEXTBEFORE($J54,";",1,0,1),Table2[[Label]:[Reference(s)]],8,FALSE))</f>
        <v>1</v>
      </c>
      <c r="P54" s="1114" t="str">
        <f>IF(VLOOKUP(_xlfn.TEXTBEFORE($J54,";",1,0,1),Table2[[Label]:[Reference(s)]],9,FALSE)=0,"",VLOOKUP(_xlfn.TEXTBEFORE($J54,";",1,0,1),Table2[[Label]:[Reference(s)]],9,FALSE))</f>
        <v>Y;
N</v>
      </c>
      <c r="Q54" s="1114" t="str">
        <f>IF(VLOOKUP(_xlfn.TEXTBEFORE($J54,";",1,0,1),Table2[[Label]:[Reference(s)]],10,FALSE)=0,"",VLOOKUP(_xlfn.TEXTBEFORE($J54,";",1,0,1),Table2[[Label]:[Reference(s)]],10,FALSE))</f>
        <v>Y = The program is funded for the current government fiscal year;
N = The program is not funded for the current government fiscal year</v>
      </c>
      <c r="R54" s="1119" t="str">
        <f>IF(VLOOKUP(_xlfn.TEXTBEFORE($J54,";",1,0,1),Table2[[Label]:[Reference(s)]],14,FALSE)=0,"",VLOOKUP(_xlfn.TEXTBEFORE($J54,";",1,0,1),Table2[[Label]:[Reference(s)]],14,FALSE))</f>
        <v>(1) 2 CFR 200.203;
(3) SAM.gov Assistance Listing;
(5) 31 USC 6102</v>
      </c>
    </row>
    <row r="55" spans="1:18" ht="255.75" thickBot="1" x14ac:dyDescent="0.3">
      <c r="A55" s="1155"/>
      <c r="B55" s="1059"/>
      <c r="C55" s="1156"/>
      <c r="D55" s="1157" t="s">
        <v>1735</v>
      </c>
      <c r="E55" s="1012" t="s">
        <v>1736</v>
      </c>
      <c r="F55" s="1011" t="s">
        <v>1632</v>
      </c>
      <c r="G55" s="1032" t="str">
        <f>IF(VLOOKUP(_xlfn.TEXTBEFORE($J55,";",1,0,1),Table2[[Label]:[Reference(s)]],2,FALSE)=0,"",VLOOKUP(_xlfn.TEXTBEFORE($J55,";",1,0,1),Table2[[Label]:[Reference(s)]],2,FALSE))</f>
        <v>A description of any pertinent information about the funding status of the program (assistance listing) in the current fiscal year, including a description of why the program remains in active status if funding levels in the current year are currently zero, as well as an explanation of any discrepancies between past-year obligations captured here with obligations reported to USAspending.gov for the same program (assistance listing).</v>
      </c>
      <c r="H55" s="1048" t="s">
        <v>1737</v>
      </c>
      <c r="I55" s="1158" t="s">
        <v>1738</v>
      </c>
      <c r="J55" s="1159" t="s">
        <v>628</v>
      </c>
      <c r="K55" s="1021" t="s">
        <v>1640</v>
      </c>
      <c r="L55" s="1137" t="str">
        <f>IF(VLOOKUP(_xlfn.TEXTBEFORE($J55,";",1,0,1),Table2[[Label]:[Reference(s)]],5,FALSE)=0,"",VLOOKUP(_xlfn.TEXTBEFORE($J55,";",1,0,1),Table2[[Label]:[Reference(s)]],5,FALSE))</f>
        <v>String</v>
      </c>
      <c r="M55" s="1032" t="str">
        <f>IF(VLOOKUP(_xlfn.TEXTBEFORE($J55,";",1,0,1),Table2[[Label]:[Reference(s)]],6,FALSE)=0,"",VLOOKUP(_xlfn.TEXTBEFORE($J55,";",1,0,1),Table2[[Label]:[Reference(s)]],6,FALSE))</f>
        <v/>
      </c>
      <c r="N55" s="1032" t="str">
        <f>IF(VLOOKUP(_xlfn.TEXTBEFORE($J55,";",1,0,1),Table2[[Label]:[Reference(s)]],7,FALSE)=0,"",VLOOKUP(_xlfn.TEXTBEFORE($J55,";",1,0,1),Table2[[Label]:[Reference(s)]],7,FALSE))</f>
        <v/>
      </c>
      <c r="O55" s="1032">
        <f>IF(VLOOKUP(_xlfn.TEXTBEFORE($J55,";",1,0,1),Table2[[Label]:[Reference(s)]],8,FALSE)=0,"",VLOOKUP(_xlfn.TEXTBEFORE($J55,";",1,0,1),Table2[[Label]:[Reference(s)]],8,FALSE))</f>
        <v>5000</v>
      </c>
      <c r="P55" s="1032" t="str">
        <f>IF(VLOOKUP(_xlfn.TEXTBEFORE($J55,";",1,0,1),Table2[[Label]:[Reference(s)]],9,FALSE)=0,"",VLOOKUP(_xlfn.TEXTBEFORE($J55,";",1,0,1),Table2[[Label]:[Reference(s)]],9,FALSE))</f>
        <v/>
      </c>
      <c r="Q55" s="1032" t="str">
        <f>IF(VLOOKUP(_xlfn.TEXTBEFORE($J55,";",1,0,1),Table2[[Label]:[Reference(s)]],10,FALSE)=0,"",VLOOKUP(_xlfn.TEXTBEFORE($J55,";",1,0,1),Table2[[Label]:[Reference(s)]],10,FALSE))</f>
        <v/>
      </c>
      <c r="R55" s="1108" t="str">
        <f>IF(VLOOKUP(_xlfn.TEXTBEFORE($J55,";",1,0,1),Table2[[Label]:[Reference(s)]],14,FALSE)=0,"",VLOOKUP(_xlfn.TEXTBEFORE($J55,";",1,0,1),Table2[[Label]:[Reference(s)]],14,FALSE))</f>
        <v>(1) 2 CFR 200.203;
(3) SAM.gov Assistance Listing;</v>
      </c>
    </row>
    <row r="56" spans="1:18" ht="77.25" thickBot="1" x14ac:dyDescent="0.3">
      <c r="A56" s="1151">
        <v>4.0199999999999996</v>
      </c>
      <c r="B56" s="1065" t="s">
        <v>1739</v>
      </c>
      <c r="C56" s="1065" t="s">
        <v>1653</v>
      </c>
      <c r="D56" s="1091" t="s">
        <v>1740</v>
      </c>
      <c r="E56" s="1060" t="s">
        <v>749</v>
      </c>
      <c r="F56" s="1025" t="s">
        <v>1632</v>
      </c>
      <c r="G56" s="1061" t="str">
        <f>IF(VLOOKUP(_xlfn.TEXTBEFORE($J56,";",1,0,1),Table2[[Label]:[Reference(s)]],2,FALSE)=0,"",VLOOKUP(_xlfn.TEXTBEFORE($J56,";",1,0,1),Table2[[Label]:[Reference(s)]],2,FALSE))</f>
        <v>A code that indicates the form/legal instrument in which assistance is transmitted from the federal government, is initially received for use or distribution by the recipient, and in part determines the policy requirements that apply to the federal assistance as well as agency and recipient responsibilities underneath it.</v>
      </c>
      <c r="H56" s="1062" t="s">
        <v>1633</v>
      </c>
      <c r="I56" s="1062" t="s">
        <v>4593</v>
      </c>
      <c r="J56" s="1063" t="s">
        <v>4469</v>
      </c>
      <c r="K56" s="1064" t="s">
        <v>1635</v>
      </c>
      <c r="L56" s="1061" t="str">
        <f>IF(VLOOKUP(_xlfn.TEXTBEFORE($J56,";",1,0,1),Table2[[Label]:[Reference(s)]],5,FALSE)=0,"",VLOOKUP(_xlfn.TEXTBEFORE($J56,";",1,0,1),Table2[[Label]:[Reference(s)]],5,FALSE))</f>
        <v>String</v>
      </c>
      <c r="M56" s="1061" t="str">
        <f>IF(VLOOKUP(_xlfn.TEXTBEFORE($J56,";",1,0,1),Table2[[Label]:[Reference(s)]],6,FALSE)=0,"",VLOOKUP(_xlfn.TEXTBEFORE($J56,";",1,0,1),Table2[[Label]:[Reference(s)]],6,FALSE))</f>
        <v>ANNN</v>
      </c>
      <c r="N56" s="1061">
        <f>IF(VLOOKUP(_xlfn.TEXTBEFORE($J56,";",1,0,1),Table2[[Label]:[Reference(s)]],7,FALSE)=0,"",VLOOKUP(_xlfn.TEXTBEFORE($J56,";",1,0,1),Table2[[Label]:[Reference(s)]],7,FALSE))</f>
        <v>4</v>
      </c>
      <c r="O56" s="1061">
        <f>IF(VLOOKUP(_xlfn.TEXTBEFORE($J56,";",1,0,1),Table2[[Label]:[Reference(s)]],8,FALSE)=0,"",VLOOKUP(_xlfn.TEXTBEFORE($J56,";",1,0,1),Table2[[Label]:[Reference(s)]],8,FALSE))</f>
        <v>4</v>
      </c>
      <c r="P56" s="1061" t="str">
        <f>IF(VLOOKUP(_xlfn.TEXTBEFORE($J56,";",1,0,1),Table2[[Label]:[Reference(s)]],9,FALSE)=0,"",VLOOKUP(_xlfn.TEXTBEFORE($J56,";",1,0,1),Table2[[Label]:[Reference(s)]],9,FALSE))</f>
        <v>Please follow these instructions: Use domain values outlined in the 'Assistance Type' tab</v>
      </c>
      <c r="Q56" s="1061" t="str">
        <f>IF(VLOOKUP(_xlfn.TEXTBEFORE($J56,";",1,0,1),Table2[[Label]:[Reference(s)]],10,FALSE)=0,"",VLOOKUP(_xlfn.TEXTBEFORE($J56,";",1,0,1),Table2[[Label]:[Reference(s)]],10,FALSE))</f>
        <v/>
      </c>
      <c r="R56" s="1038" t="str">
        <f>IF(VLOOKUP(_xlfn.TEXTBEFORE($J56,";",1,0,1),Table2[[Label]:[Reference(s)]],14,FALSE)=0,"",VLOOKUP(_xlfn.TEXTBEFORE($J56,";",1,0,1),Table2[[Label]:[Reference(s)]],14,FALSE))</f>
        <v>(1) 2 CFR 200.203;
(2) GSDM v1.1;
(3) SAM.gov Assistance Listing
(10) Grants.gov</v>
      </c>
    </row>
    <row r="57" spans="1:18" ht="64.5" thickBot="1" x14ac:dyDescent="0.3">
      <c r="A57" s="1151"/>
      <c r="B57" s="1065"/>
      <c r="C57" s="1065"/>
      <c r="D57" s="1091"/>
      <c r="E57" s="1014"/>
      <c r="F57" s="1015"/>
      <c r="G57" s="1026" t="str">
        <f>IF(VLOOKUP(_xlfn.TEXTBEFORE($J57,";",1,0,1),Table2[[Label]:[Reference(s)]],2,FALSE)=0,"",VLOOKUP(_xlfn.TEXTBEFORE($J57,";",1,0,1),Table2[[Label]:[Reference(s)]],2,FALSE))</f>
        <v>The name of the form/legal instrument in which assistance is transmitted from the federal government, is initially received for use or distribution by the recipient, and in part determines the policy requirements that apply to the federal assistance as well as agency and recipient responsibilities underneath it.</v>
      </c>
      <c r="H57" s="1035" t="s">
        <v>1633</v>
      </c>
      <c r="I57" s="1035"/>
      <c r="J57" s="1063" t="s">
        <v>4685</v>
      </c>
      <c r="K57" s="1064" t="s">
        <v>1635</v>
      </c>
      <c r="L57" s="1026" t="str">
        <f>IF(VLOOKUP(_xlfn.TEXTBEFORE($J57,";",1,0,1),Table2[[Label]:[Reference(s)]],5,FALSE)=0,"",VLOOKUP(_xlfn.TEXTBEFORE($J57,";",1,0,1),Table2[[Label]:[Reference(s)]],5,FALSE))</f>
        <v>String</v>
      </c>
      <c r="M57" s="1026" t="str">
        <f>IF(VLOOKUP(_xlfn.TEXTBEFORE($J57,";",1,0,1),Table2[[Label]:[Reference(s)]],6,FALSE)=0,"",VLOOKUP(_xlfn.TEXTBEFORE($J57,";",1,0,1),Table2[[Label]:[Reference(s)]],6,FALSE))</f>
        <v/>
      </c>
      <c r="N57" s="1026" t="str">
        <f>IF(VLOOKUP(_xlfn.TEXTBEFORE($J57,";",1,0,1),Table2[[Label]:[Reference(s)]],7,FALSE)=0,"",VLOOKUP(_xlfn.TEXTBEFORE($J57,";",1,0,1),Table2[[Label]:[Reference(s)]],7,FALSE))</f>
        <v/>
      </c>
      <c r="O57" s="1026" t="str">
        <f>IF(VLOOKUP(_xlfn.TEXTBEFORE($J57,";",1,0,1),Table2[[Label]:[Reference(s)]],8,FALSE)=0,"",VLOOKUP(_xlfn.TEXTBEFORE($J57,";",1,0,1),Table2[[Label]:[Reference(s)]],8,FALSE))</f>
        <v>(2) 255</v>
      </c>
      <c r="P57" s="1026" t="str">
        <f>IF(VLOOKUP(_xlfn.TEXTBEFORE($J57,";",1,0,1),Table2[[Label]:[Reference(s)]],9,FALSE)=0,"",VLOOKUP(_xlfn.TEXTBEFORE($J57,";",1,0,1),Table2[[Label]:[Reference(s)]],9,FALSE))</f>
        <v>Please follow these instructions: Use domain values outlined in the 'Assistance Type' tab</v>
      </c>
      <c r="Q57" s="1026" t="str">
        <f>IF(VLOOKUP(_xlfn.TEXTBEFORE($J57,";",1,0,1),Table2[[Label]:[Reference(s)]],10,FALSE)=0,"",VLOOKUP(_xlfn.TEXTBEFORE($J57,";",1,0,1),Table2[[Label]:[Reference(s)]],10,FALSE))</f>
        <v/>
      </c>
      <c r="R57" s="1038" t="str">
        <f>IF(VLOOKUP(_xlfn.TEXTBEFORE($J57,";",1,0,1),Table2[[Label]:[Reference(s)]],14,FALSE)=0,"",VLOOKUP(_xlfn.TEXTBEFORE($J57,";",1,0,1),Table2[[Label]:[Reference(s)]],14,FALSE))</f>
        <v>(2) GSDM v1.1
(3) SAM.gov Assistance Listing
(10) Grants.gov</v>
      </c>
    </row>
    <row r="58" spans="1:18" ht="36" customHeight="1" thickBot="1" x14ac:dyDescent="0.3">
      <c r="A58" s="1151"/>
      <c r="B58" s="1065"/>
      <c r="C58" s="1065"/>
      <c r="D58" s="1091" t="s">
        <v>1741</v>
      </c>
      <c r="E58" s="1014" t="s">
        <v>1742</v>
      </c>
      <c r="F58" s="1015" t="s">
        <v>1632</v>
      </c>
      <c r="G58" s="1026" t="str">
        <f>IF(VLOOKUP(_xlfn.TEXTBEFORE($J58,";",1,0,1),Table2[[Label]:[Reference(s)]],2,FALSE)=0,"",VLOOKUP(_xlfn.TEXTBEFORE($J58,";",1,0,1),Table2[[Label]:[Reference(s)]],2,FALSE))</f>
        <v>A code that indicates the basis for selecting an award amount.</v>
      </c>
      <c r="H58" s="1035" t="s">
        <v>1633</v>
      </c>
      <c r="I58" s="1035" t="s">
        <v>4642</v>
      </c>
      <c r="J58" s="1063" t="s">
        <v>4472</v>
      </c>
      <c r="K58" s="1064" t="s">
        <v>1635</v>
      </c>
      <c r="L58" s="1026" t="str">
        <f>IF(VLOOKUP(_xlfn.TEXTBEFORE($J58,";",1,0,1),Table2[[Label]:[Reference(s)]],5,FALSE)=0,"",VLOOKUP(_xlfn.TEXTBEFORE($J58,";",1,0,1),Table2[[Label]:[Reference(s)]],5,FALSE))</f>
        <v>String</v>
      </c>
      <c r="M58" s="1026" t="str">
        <f>IF(VLOOKUP(_xlfn.TEXTBEFORE($J58,";",1,0,1),Table2[[Label]:[Reference(s)]],6,FALSE)=0,"",VLOOKUP(_xlfn.TEXTBEFORE($J58,";",1,0,1),Table2[[Label]:[Reference(s)]],6,FALSE))</f>
        <v>ANN</v>
      </c>
      <c r="N58" s="1026" t="str">
        <f>IF(VLOOKUP(_xlfn.TEXTBEFORE($J58,";",1,0,1),Table2[[Label]:[Reference(s)]],7,FALSE)=0,"",VLOOKUP(_xlfn.TEXTBEFORE($J58,";",1,0,1),Table2[[Label]:[Reference(s)]],7,FALSE))</f>
        <v/>
      </c>
      <c r="O58" s="1026">
        <f>IF(VLOOKUP(_xlfn.TEXTBEFORE($J58,";",1,0,1),Table2[[Label]:[Reference(s)]],8,FALSE)=0,"",VLOOKUP(_xlfn.TEXTBEFORE($J58,";",1,0,1),Table2[[Label]:[Reference(s)]],8,FALSE))</f>
        <v>3</v>
      </c>
      <c r="P58" s="1026" t="str">
        <f>IF(VLOOKUP(_xlfn.TEXTBEFORE($J58,";",1,0,1),Table2[[Label]:[Reference(s)]],9,FALSE)=0,"",VLOOKUP(_xlfn.TEXTBEFORE($J58,";",1,0,1),Table2[[Label]:[Reference(s)]],9,FALSE))</f>
        <v>Please follow these instructions: Use domain values outlined in the 'Assistance Attribute' tab</v>
      </c>
      <c r="Q58" s="1026" t="str">
        <f>IF(VLOOKUP(_xlfn.TEXTBEFORE($J58,";",1,0,1),Table2[[Label]:[Reference(s)]],10,FALSE)=0,"",VLOOKUP(_xlfn.TEXTBEFORE($J58,";",1,0,1),Table2[[Label]:[Reference(s)]],10,FALSE))</f>
        <v/>
      </c>
      <c r="R58" s="1038" t="str">
        <f>IF(VLOOKUP(_xlfn.TEXTBEFORE($J58,";",1,0,1),Table2[[Label]:[Reference(s)]],14,FALSE)=0,"",VLOOKUP(_xlfn.TEXTBEFORE($J58,";",1,0,1),Table2[[Label]:[Reference(s)]],14,FALSE))</f>
        <v>(1) 2 CFR 200.203;
(5) 31 USC 6102</v>
      </c>
    </row>
    <row r="59" spans="1:18" ht="36" customHeight="1" thickBot="1" x14ac:dyDescent="0.3">
      <c r="A59" s="1151"/>
      <c r="B59" s="1065"/>
      <c r="C59" s="1065"/>
      <c r="D59" s="1091"/>
      <c r="E59" s="1014"/>
      <c r="F59" s="1015"/>
      <c r="G59" s="1026" t="str">
        <f>IF(VLOOKUP(_xlfn.TEXTBEFORE($J59,";",1,0,1),Table2[[Label]:[Reference(s)]],2,FALSE)=0,"",VLOOKUP(_xlfn.TEXTBEFORE($J59,";",1,0,1),Table2[[Label]:[Reference(s)]],2,FALSE))</f>
        <v>The name of the basis for selecting an award amount.</v>
      </c>
      <c r="H59" s="1035" t="s">
        <v>1633</v>
      </c>
      <c r="I59" s="1035"/>
      <c r="J59" s="1063" t="s">
        <v>4473</v>
      </c>
      <c r="K59" s="1064" t="s">
        <v>1635</v>
      </c>
      <c r="L59" s="1026" t="str">
        <f>IF(VLOOKUP(_xlfn.TEXTBEFORE($J59,";",1,0,1),Table2[[Label]:[Reference(s)]],5,FALSE)=0,"",VLOOKUP(_xlfn.TEXTBEFORE($J59,";",1,0,1),Table2[[Label]:[Reference(s)]],5,FALSE))</f>
        <v>String</v>
      </c>
      <c r="M59" s="1026" t="str">
        <f>IF(VLOOKUP(_xlfn.TEXTBEFORE($J59,";",1,0,1),Table2[[Label]:[Reference(s)]],6,FALSE)=0,"",VLOOKUP(_xlfn.TEXTBEFORE($J59,";",1,0,1),Table2[[Label]:[Reference(s)]],6,FALSE))</f>
        <v/>
      </c>
      <c r="N59" s="1026" t="str">
        <f>IF(VLOOKUP(_xlfn.TEXTBEFORE($J59,";",1,0,1),Table2[[Label]:[Reference(s)]],7,FALSE)=0,"",VLOOKUP(_xlfn.TEXTBEFORE($J59,";",1,0,1),Table2[[Label]:[Reference(s)]],7,FALSE))</f>
        <v/>
      </c>
      <c r="O59" s="1026">
        <f>IF(VLOOKUP(_xlfn.TEXTBEFORE($J59,";",1,0,1),Table2[[Label]:[Reference(s)]],8,FALSE)=0,"",VLOOKUP(_xlfn.TEXTBEFORE($J59,";",1,0,1),Table2[[Label]:[Reference(s)]],8,FALSE))</f>
        <v>50</v>
      </c>
      <c r="P59" s="1026" t="str">
        <f>IF(VLOOKUP(_xlfn.TEXTBEFORE($J59,";",1,0,1),Table2[[Label]:[Reference(s)]],9,FALSE)=0,"",VLOOKUP(_xlfn.TEXTBEFORE($J59,";",1,0,1),Table2[[Label]:[Reference(s)]],9,FALSE))</f>
        <v>Please follow these instructions: Use domain values outlined in the 'Assistance Attribute' tab</v>
      </c>
      <c r="Q59" s="1026" t="str">
        <f>IF(VLOOKUP(_xlfn.TEXTBEFORE($J59,";",1,0,1),Table2[[Label]:[Reference(s)]],10,FALSE)=0,"",VLOOKUP(_xlfn.TEXTBEFORE($J59,";",1,0,1),Table2[[Label]:[Reference(s)]],10,FALSE))</f>
        <v/>
      </c>
      <c r="R59" s="1038" t="str">
        <f>IF(VLOOKUP(_xlfn.TEXTBEFORE($J59,";",1,0,1),Table2[[Label]:[Reference(s)]],14,FALSE)=0,"",VLOOKUP(_xlfn.TEXTBEFORE($J59,";",1,0,1),Table2[[Label]:[Reference(s)]],14,FALSE))</f>
        <v>(1) 2 CFR 200.203;
(5) 31 USC 6102</v>
      </c>
    </row>
    <row r="60" spans="1:18" ht="36" customHeight="1" thickBot="1" x14ac:dyDescent="0.3">
      <c r="A60" s="1151"/>
      <c r="B60" s="1065"/>
      <c r="C60" s="1065"/>
      <c r="D60" s="1091" t="s">
        <v>1743</v>
      </c>
      <c r="E60" s="1014" t="s">
        <v>1744</v>
      </c>
      <c r="F60" s="1015" t="s">
        <v>1632</v>
      </c>
      <c r="G60" s="1026" t="str">
        <f>IF(VLOOKUP(_xlfn.TEXTBEFORE($J60,";",1,0,1),Table2[[Label]:[Reference(s)]],2,FALSE)=0,"",VLOOKUP(_xlfn.TEXTBEFORE($J60,";",1,0,1),Table2[[Label]:[Reference(s)]],2,FALSE))</f>
        <v>A code that indicates the basis for selecting an award recipient.</v>
      </c>
      <c r="H60" s="1035" t="s">
        <v>1633</v>
      </c>
      <c r="I60" s="1035" t="s">
        <v>4593</v>
      </c>
      <c r="J60" s="1063" t="s">
        <v>4475</v>
      </c>
      <c r="K60" s="1064" t="s">
        <v>1635</v>
      </c>
      <c r="L60" s="1026" t="str">
        <f>IF(VLOOKUP(_xlfn.TEXTBEFORE($J60,";",1,0,1),Table2[[Label]:[Reference(s)]],5,FALSE)=0,"",VLOOKUP(_xlfn.TEXTBEFORE($J60,";",1,0,1),Table2[[Label]:[Reference(s)]],5,FALSE))</f>
        <v>String</v>
      </c>
      <c r="M60" s="1026" t="str">
        <f>IF(VLOOKUP(_xlfn.TEXTBEFORE($J60,";",1,0,1),Table2[[Label]:[Reference(s)]],6,FALSE)=0,"",VLOOKUP(_xlfn.TEXTBEFORE($J60,";",1,0,1),Table2[[Label]:[Reference(s)]],6,FALSE))</f>
        <v>ANN</v>
      </c>
      <c r="N60" s="1026" t="str">
        <f>IF(VLOOKUP(_xlfn.TEXTBEFORE($J60,";",1,0,1),Table2[[Label]:[Reference(s)]],7,FALSE)=0,"",VLOOKUP(_xlfn.TEXTBEFORE($J60,";",1,0,1),Table2[[Label]:[Reference(s)]],7,FALSE))</f>
        <v/>
      </c>
      <c r="O60" s="1026">
        <f>IF(VLOOKUP(_xlfn.TEXTBEFORE($J60,";",1,0,1),Table2[[Label]:[Reference(s)]],8,FALSE)=0,"",VLOOKUP(_xlfn.TEXTBEFORE($J60,";",1,0,1),Table2[[Label]:[Reference(s)]],8,FALSE))</f>
        <v>3</v>
      </c>
      <c r="P60" s="1026" t="str">
        <f>IF(VLOOKUP(_xlfn.TEXTBEFORE($J60,";",1,0,1),Table2[[Label]:[Reference(s)]],9,FALSE)=0,"",VLOOKUP(_xlfn.TEXTBEFORE($J60,";",1,0,1),Table2[[Label]:[Reference(s)]],9,FALSE))</f>
        <v>Please follow these instructions: Use domain values outlined in the 'Assistance Attribute' tab</v>
      </c>
      <c r="Q60" s="1026" t="str">
        <f>IF(VLOOKUP(_xlfn.TEXTBEFORE($J60,";",1,0,1),Table2[[Label]:[Reference(s)]],10,FALSE)=0,"",VLOOKUP(_xlfn.TEXTBEFORE($J60,";",1,0,1),Table2[[Label]:[Reference(s)]],10,FALSE))</f>
        <v/>
      </c>
      <c r="R60" s="1038" t="str">
        <f>IF(VLOOKUP(_xlfn.TEXTBEFORE($J60,";",1,0,1),Table2[[Label]:[Reference(s)]],14,FALSE)=0,"",VLOOKUP(_xlfn.TEXTBEFORE($J60,";",1,0,1),Table2[[Label]:[Reference(s)]],14,FALSE))</f>
        <v>(1) 2 CFR 200.203;
(5) 31 USC 6102</v>
      </c>
    </row>
    <row r="61" spans="1:18" ht="36" customHeight="1" thickBot="1" x14ac:dyDescent="0.3">
      <c r="A61" s="1151"/>
      <c r="B61" s="1065"/>
      <c r="C61" s="1065"/>
      <c r="D61" s="1091"/>
      <c r="E61" s="1014"/>
      <c r="F61" s="1015"/>
      <c r="G61" s="1026" t="str">
        <f>IF(VLOOKUP(_xlfn.TEXTBEFORE($J61,";",1,0,1),Table2[[Label]:[Reference(s)]],2,FALSE)=0,"",VLOOKUP(_xlfn.TEXTBEFORE($J61,";",1,0,1),Table2[[Label]:[Reference(s)]],2,FALSE))</f>
        <v>The name of the basis for selecting an award recipient.</v>
      </c>
      <c r="H61" s="1035"/>
      <c r="I61" s="1035"/>
      <c r="J61" s="1063" t="s">
        <v>4476</v>
      </c>
      <c r="K61" s="1064" t="s">
        <v>1635</v>
      </c>
      <c r="L61" s="1026" t="str">
        <f>IF(VLOOKUP(_xlfn.TEXTBEFORE($J61,";",1,0,1),Table2[[Label]:[Reference(s)]],5,FALSE)=0,"",VLOOKUP(_xlfn.TEXTBEFORE($J61,";",1,0,1),Table2[[Label]:[Reference(s)]],5,FALSE))</f>
        <v>String</v>
      </c>
      <c r="M61" s="1026" t="str">
        <f>IF(VLOOKUP(_xlfn.TEXTBEFORE($J61,";",1,0,1),Table2[[Label]:[Reference(s)]],6,FALSE)=0,"",VLOOKUP(_xlfn.TEXTBEFORE($J61,";",1,0,1),Table2[[Label]:[Reference(s)]],6,FALSE))</f>
        <v/>
      </c>
      <c r="N61" s="1026" t="str">
        <f>IF(VLOOKUP(_xlfn.TEXTBEFORE($J61,";",1,0,1),Table2[[Label]:[Reference(s)]],7,FALSE)=0,"",VLOOKUP(_xlfn.TEXTBEFORE($J61,";",1,0,1),Table2[[Label]:[Reference(s)]],7,FALSE))</f>
        <v/>
      </c>
      <c r="O61" s="1026">
        <f>IF(VLOOKUP(_xlfn.TEXTBEFORE($J61,";",1,0,1),Table2[[Label]:[Reference(s)]],8,FALSE)=0,"",VLOOKUP(_xlfn.TEXTBEFORE($J61,";",1,0,1),Table2[[Label]:[Reference(s)]],8,FALSE))</f>
        <v>100</v>
      </c>
      <c r="P61" s="1026" t="str">
        <f>IF(VLOOKUP(_xlfn.TEXTBEFORE($J61,";",1,0,1),Table2[[Label]:[Reference(s)]],9,FALSE)=0,"",VLOOKUP(_xlfn.TEXTBEFORE($J61,";",1,0,1),Table2[[Label]:[Reference(s)]],9,FALSE))</f>
        <v>Please follow these instructions: Use domain values outlined in the 'Assistance Attribute' tab</v>
      </c>
      <c r="Q61" s="1026" t="str">
        <f>IF(VLOOKUP(_xlfn.TEXTBEFORE($J61,";",1,0,1),Table2[[Label]:[Reference(s)]],10,FALSE)=0,"",VLOOKUP(_xlfn.TEXTBEFORE($J61,";",1,0,1),Table2[[Label]:[Reference(s)]],10,FALSE))</f>
        <v/>
      </c>
      <c r="R61" s="1038" t="str">
        <f>IF(VLOOKUP(_xlfn.TEXTBEFORE($J61,";",1,0,1),Table2[[Label]:[Reference(s)]],14,FALSE)=0,"",VLOOKUP(_xlfn.TEXTBEFORE($J61,";",1,0,1),Table2[[Label]:[Reference(s)]],14,FALSE))</f>
        <v>(1) 2 CFR 200.203;
(5) 31 USC 6102</v>
      </c>
    </row>
    <row r="62" spans="1:18" ht="162.75" customHeight="1" thickBot="1" x14ac:dyDescent="0.3">
      <c r="A62" s="1151"/>
      <c r="B62" s="1065"/>
      <c r="C62" s="1065"/>
      <c r="D62" s="1036" t="s">
        <v>1745</v>
      </c>
      <c r="E62" s="1012" t="s">
        <v>1746</v>
      </c>
      <c r="F62" s="1011" t="s">
        <v>1656</v>
      </c>
      <c r="G62" s="1026" t="str">
        <f>IF(VLOOKUP(_xlfn.TEXTBEFORE($J62,";",1,0,1),Table2[[Label]:[Reference(s)]],2,FALSE)=0,"",VLOOKUP(_xlfn.TEXTBEFORE($J62,";",1,0,1),Table2[[Label]:[Reference(s)]],2,FALSE))</f>
        <v>A value that indicates whether a program (assistance listing) requires applications (including applications for non-discretionary and non-competitive awards).</v>
      </c>
      <c r="H62" s="1011" t="s">
        <v>1633</v>
      </c>
      <c r="I62" s="1011" t="s">
        <v>1684</v>
      </c>
      <c r="J62" s="1063" t="s">
        <v>748</v>
      </c>
      <c r="K62" s="1064" t="s">
        <v>1640</v>
      </c>
      <c r="L62" s="1026" t="str">
        <f>IF(VLOOKUP(_xlfn.TEXTBEFORE($J62,";",1,0,1),Table2[[Label]:[Reference(s)]],5,FALSE)=0,"",VLOOKUP(_xlfn.TEXTBEFORE($J62,";",1,0,1),Table2[[Label]:[Reference(s)]],5,FALSE))</f>
        <v>Boolean</v>
      </c>
      <c r="M62" s="1026" t="str">
        <f>IF(VLOOKUP(_xlfn.TEXTBEFORE($J62,";",1,0,1),Table2[[Label]:[Reference(s)]],6,FALSE)=0,"",VLOOKUP(_xlfn.TEXTBEFORE($J62,";",1,0,1),Table2[[Label]:[Reference(s)]],6,FALSE))</f>
        <v>A</v>
      </c>
      <c r="N62" s="1026" t="str">
        <f>IF(VLOOKUP(_xlfn.TEXTBEFORE($J62,";",1,0,1),Table2[[Label]:[Reference(s)]],7,FALSE)=0,"",VLOOKUP(_xlfn.TEXTBEFORE($J62,";",1,0,1),Table2[[Label]:[Reference(s)]],7,FALSE))</f>
        <v/>
      </c>
      <c r="O62" s="1026">
        <f>IF(VLOOKUP(_xlfn.TEXTBEFORE($J62,";",1,0,1),Table2[[Label]:[Reference(s)]],8,FALSE)=0,"",VLOOKUP(_xlfn.TEXTBEFORE($J62,";",1,0,1),Table2[[Label]:[Reference(s)]],8,FALSE))</f>
        <v>1</v>
      </c>
      <c r="P62" s="1026" t="str">
        <f>IF(VLOOKUP(_xlfn.TEXTBEFORE($J62,";",1,0,1),Table2[[Label]:[Reference(s)]],9,FALSE)=0,"",VLOOKUP(_xlfn.TEXTBEFORE($J62,";",1,0,1),Table2[[Label]:[Reference(s)]],9,FALSE))</f>
        <v>Y;
N</v>
      </c>
      <c r="Q62" s="1026" t="str">
        <f>IF(VLOOKUP(_xlfn.TEXTBEFORE($J62,";",1,0,1),Table2[[Label]:[Reference(s)]],10,FALSE)=0,"",VLOOKUP(_xlfn.TEXTBEFORE($J62,";",1,0,1),Table2[[Label]:[Reference(s)]],10,FALSE))</f>
        <v>Y = Applications are required;
N = Applications are not required</v>
      </c>
      <c r="R62" s="1038" t="str">
        <f>IF(VLOOKUP(_xlfn.TEXTBEFORE($J62,";",1,0,1),Table2[[Label]:[Reference(s)]],14,FALSE)=0,"",VLOOKUP(_xlfn.TEXTBEFORE($J62,";",1,0,1),Table2[[Label]:[Reference(s)]],14,FALSE))</f>
        <v>(1) 2 CFR 200.203</v>
      </c>
    </row>
    <row r="63" spans="1:18" ht="81.75" customHeight="1" thickBot="1" x14ac:dyDescent="0.3">
      <c r="A63" s="1151"/>
      <c r="B63" s="1065"/>
      <c r="C63" s="1065"/>
      <c r="D63" s="1036" t="s">
        <v>1747</v>
      </c>
      <c r="E63" s="1012" t="s">
        <v>1748</v>
      </c>
      <c r="F63" s="1011" t="s">
        <v>1632</v>
      </c>
      <c r="G63" s="1026" t="str">
        <f>IF(VLOOKUP(_xlfn.TEXTBEFORE($J63,";",1,0,1),Table2[[Label]:[Reference(s)]],2,FALSE)=0,"",VLOOKUP(_xlfn.TEXTBEFORE($J63,";",1,0,1),Table2[[Label]:[Reference(s)]],2,FALSE))</f>
        <v>The federal government fiscal year in which program (assistance listing) funding is obligated.</v>
      </c>
      <c r="H63" s="1011" t="s">
        <v>4650</v>
      </c>
      <c r="I63" s="1011" t="s">
        <v>1684</v>
      </c>
      <c r="J63" s="1063" t="s">
        <v>602</v>
      </c>
      <c r="K63" s="1064" t="s">
        <v>1640</v>
      </c>
      <c r="L63" s="1026" t="str">
        <f>IF(VLOOKUP(_xlfn.TEXTBEFORE($J63,";",1,0,1),Table2[[Label]:[Reference(s)]],5,FALSE)=0,"",VLOOKUP(_xlfn.TEXTBEFORE($J63,";",1,0,1),Table2[[Label]:[Reference(s)]],5,FALSE))</f>
        <v>Integer</v>
      </c>
      <c r="M63" s="1026" t="str">
        <f>IF(VLOOKUP(_xlfn.TEXTBEFORE($J63,";",1,0,1),Table2[[Label]:[Reference(s)]],6,FALSE)=0,"",VLOOKUP(_xlfn.TEXTBEFORE($J63,";",1,0,1),Table2[[Label]:[Reference(s)]],6,FALSE))</f>
        <v>NNNN</v>
      </c>
      <c r="N63" s="1026">
        <f>IF(VLOOKUP(_xlfn.TEXTBEFORE($J63,";",1,0,1),Table2[[Label]:[Reference(s)]],7,FALSE)=0,"",VLOOKUP(_xlfn.TEXTBEFORE($J63,";",1,0,1),Table2[[Label]:[Reference(s)]],7,FALSE))</f>
        <v>4</v>
      </c>
      <c r="O63" s="1026">
        <f>IF(VLOOKUP(_xlfn.TEXTBEFORE($J63,";",1,0,1),Table2[[Label]:[Reference(s)]],8,FALSE)=0,"",VLOOKUP(_xlfn.TEXTBEFORE($J63,";",1,0,1),Table2[[Label]:[Reference(s)]],8,FALSE))</f>
        <v>4</v>
      </c>
      <c r="P63" s="1026" t="str">
        <f>IF(VLOOKUP(_xlfn.TEXTBEFORE($J63,";",1,0,1),Table2[[Label]:[Reference(s)]],9,FALSE)=0,"",VLOOKUP(_xlfn.TEXTBEFORE($J63,";",1,0,1),Table2[[Label]:[Reference(s)]],9,FALSE))</f>
        <v/>
      </c>
      <c r="Q63" s="1026" t="str">
        <f>IF(VLOOKUP(_xlfn.TEXTBEFORE($J63,";",1,0,1),Table2[[Label]:[Reference(s)]],10,FALSE)=0,"",VLOOKUP(_xlfn.TEXTBEFORE($J63,";",1,0,1),Table2[[Label]:[Reference(s)]],10,FALSE))</f>
        <v/>
      </c>
      <c r="R63" s="1038" t="str">
        <f>IF(VLOOKUP(_xlfn.TEXTBEFORE($J63,";",1,0,1),Table2[[Label]:[Reference(s)]],14,FALSE)=0,"",VLOOKUP(_xlfn.TEXTBEFORE($J63,";",1,0,1),Table2[[Label]:[Reference(s)]],14,FALSE))</f>
        <v>(1) 2 CFR 200.203;
(3) SAM.gov Assistance Listing;
(5) 31 USC 6102</v>
      </c>
    </row>
    <row r="64" spans="1:18" ht="153.75" thickBot="1" x14ac:dyDescent="0.3">
      <c r="A64" s="1151"/>
      <c r="B64" s="1065"/>
      <c r="C64" s="1065"/>
      <c r="D64" s="1036" t="s">
        <v>1749</v>
      </c>
      <c r="E64" s="1012" t="s">
        <v>1750</v>
      </c>
      <c r="F64" s="1011" t="s">
        <v>1632</v>
      </c>
      <c r="G64" s="1026" t="str">
        <f>IF(VLOOKUP(_xlfn.TEXTBEFORE($J64,";",1,0,1),Table2[[Label]:[Reference(s)]],2,FALSE)=0,"",VLOOKUP(_xlfn.TEXTBEFORE($J64,";",1,0,1),Table2[[Label]:[Reference(s)]],2,FALSE))</f>
        <v>The dollar amount that a program (assistance listing) was obligated in a prior federal government fiscal year.</v>
      </c>
      <c r="H64" s="1011" t="s">
        <v>4651</v>
      </c>
      <c r="I64" s="1011" t="s">
        <v>1751</v>
      </c>
      <c r="J64" s="1063" t="s">
        <v>664</v>
      </c>
      <c r="K64" s="1064" t="s">
        <v>1640</v>
      </c>
      <c r="L64" s="1026" t="str">
        <f>IF(VLOOKUP(_xlfn.TEXTBEFORE($J64,";",1,0,1),Table2[[Label]:[Reference(s)]],5,FALSE)=0,"",VLOOKUP(_xlfn.TEXTBEFORE($J64,";",1,0,1),Table2[[Label]:[Reference(s)]],5,FALSE))</f>
        <v>Decimal</v>
      </c>
      <c r="M64" s="1026" t="str">
        <f>IF(VLOOKUP(_xlfn.TEXTBEFORE($J64,";",1,0,1),Table2[[Label]:[Reference(s)]],6,FALSE)=0,"",VLOOKUP(_xlfn.TEXTBEFORE($J64,";",1,0,1),Table2[[Label]:[Reference(s)]],6,FALSE))</f>
        <v/>
      </c>
      <c r="N64" s="1026" t="str">
        <f>IF(VLOOKUP(_xlfn.TEXTBEFORE($J64,";",1,0,1),Table2[[Label]:[Reference(s)]],7,FALSE)=0,"",VLOOKUP(_xlfn.TEXTBEFORE($J64,";",1,0,1),Table2[[Label]:[Reference(s)]],7,FALSE))</f>
        <v/>
      </c>
      <c r="O64" s="1026">
        <f>IF(VLOOKUP(_xlfn.TEXTBEFORE($J64,";",1,0,1),Table2[[Label]:[Reference(s)]],8,FALSE)=0,"",VLOOKUP(_xlfn.TEXTBEFORE($J64,";",1,0,1),Table2[[Label]:[Reference(s)]],8,FALSE))</f>
        <v>20</v>
      </c>
      <c r="P64" s="1026" t="str">
        <f>IF(VLOOKUP(_xlfn.TEXTBEFORE($J64,";",1,0,1),Table2[[Label]:[Reference(s)]],9,FALSE)=0,"",VLOOKUP(_xlfn.TEXTBEFORE($J64,";",1,0,1),Table2[[Label]:[Reference(s)]],9,FALSE))</f>
        <v/>
      </c>
      <c r="Q64" s="1026" t="str">
        <f>IF(VLOOKUP(_xlfn.TEXTBEFORE($J64,";",1,0,1),Table2[[Label]:[Reference(s)]],10,FALSE)=0,"",VLOOKUP(_xlfn.TEXTBEFORE($J64,";",1,0,1),Table2[[Label]:[Reference(s)]],10,FALSE))</f>
        <v/>
      </c>
      <c r="R64" s="1038" t="str">
        <f>IF(VLOOKUP(_xlfn.TEXTBEFORE($J64,";",1,0,1),Table2[[Label]:[Reference(s)]],14,FALSE)=0,"",VLOOKUP(_xlfn.TEXTBEFORE($J64,";",1,0,1),Table2[[Label]:[Reference(s)]],14,FALSE))</f>
        <v>(1) 2 CFR 200.203;
(3) SAM.gov Assistance Listing;
(5) 31 USC 6102</v>
      </c>
    </row>
    <row r="65" spans="1:18" ht="51.75" thickBot="1" x14ac:dyDescent="0.3">
      <c r="A65" s="1151"/>
      <c r="B65" s="1065"/>
      <c r="C65" s="1065"/>
      <c r="D65" s="1036" t="s">
        <v>1752</v>
      </c>
      <c r="E65" s="1012" t="s">
        <v>1753</v>
      </c>
      <c r="F65" s="1011" t="s">
        <v>1632</v>
      </c>
      <c r="G65" s="1026" t="str">
        <f>IF(VLOOKUP(_xlfn.TEXTBEFORE($J65,";",1,0,1),Table2[[Label]:[Reference(s)]],2,FALSE)=0,"",VLOOKUP(_xlfn.TEXTBEFORE($J65,";",1,0,1),Table2[[Label]:[Reference(s)]],2,FALSE))</f>
        <v>The federal government fiscal year in which program (assistance listing) funding is obligated.</v>
      </c>
      <c r="H65" s="1011" t="s">
        <v>4651</v>
      </c>
      <c r="I65" s="1011" t="s">
        <v>1684</v>
      </c>
      <c r="J65" s="1063" t="s">
        <v>602</v>
      </c>
      <c r="K65" s="1064" t="s">
        <v>1640</v>
      </c>
      <c r="L65" s="1026" t="str">
        <f>IF(VLOOKUP(_xlfn.TEXTBEFORE($J65,";",1,0,1),Table2[[Label]:[Reference(s)]],5,FALSE)=0,"",VLOOKUP(_xlfn.TEXTBEFORE($J65,";",1,0,1),Table2[[Label]:[Reference(s)]],5,FALSE))</f>
        <v>Integer</v>
      </c>
      <c r="M65" s="1026" t="str">
        <f>IF(VLOOKUP(_xlfn.TEXTBEFORE($J65,";",1,0,1),Table2[[Label]:[Reference(s)]],6,FALSE)=0,"",VLOOKUP(_xlfn.TEXTBEFORE($J65,";",1,0,1),Table2[[Label]:[Reference(s)]],6,FALSE))</f>
        <v>NNNN</v>
      </c>
      <c r="N65" s="1026">
        <f>IF(VLOOKUP(_xlfn.TEXTBEFORE($J65,";",1,0,1),Table2[[Label]:[Reference(s)]],7,FALSE)=0,"",VLOOKUP(_xlfn.TEXTBEFORE($J65,";",1,0,1),Table2[[Label]:[Reference(s)]],7,FALSE))</f>
        <v>4</v>
      </c>
      <c r="O65" s="1026">
        <f>IF(VLOOKUP(_xlfn.TEXTBEFORE($J65,";",1,0,1),Table2[[Label]:[Reference(s)]],8,FALSE)=0,"",VLOOKUP(_xlfn.TEXTBEFORE($J65,";",1,0,1),Table2[[Label]:[Reference(s)]],8,FALSE))</f>
        <v>4</v>
      </c>
      <c r="P65" s="1026" t="str">
        <f>IF(VLOOKUP(_xlfn.TEXTBEFORE($J65,";",1,0,1),Table2[[Label]:[Reference(s)]],9,FALSE)=0,"",VLOOKUP(_xlfn.TEXTBEFORE($J65,";",1,0,1),Table2[[Label]:[Reference(s)]],9,FALSE))</f>
        <v/>
      </c>
      <c r="Q65" s="1026" t="str">
        <f>IF(VLOOKUP(_xlfn.TEXTBEFORE($J65,";",1,0,1),Table2[[Label]:[Reference(s)]],10,FALSE)=0,"",VLOOKUP(_xlfn.TEXTBEFORE($J65,";",1,0,1),Table2[[Label]:[Reference(s)]],10,FALSE))</f>
        <v/>
      </c>
      <c r="R65" s="1038" t="str">
        <f>IF(VLOOKUP(_xlfn.TEXTBEFORE($J65,";",1,0,1),Table2[[Label]:[Reference(s)]],14,FALSE)=0,"",VLOOKUP(_xlfn.TEXTBEFORE($J65,";",1,0,1),Table2[[Label]:[Reference(s)]],14,FALSE))</f>
        <v>(1) 2 CFR 200.203;
(3) SAM.gov Assistance Listing;
(5) 31 USC 6102</v>
      </c>
    </row>
    <row r="66" spans="1:18" ht="192" thickBot="1" x14ac:dyDescent="0.3">
      <c r="A66" s="1151"/>
      <c r="B66" s="1065"/>
      <c r="C66" s="1065"/>
      <c r="D66" s="1036" t="s">
        <v>1754</v>
      </c>
      <c r="E66" s="1012" t="s">
        <v>1755</v>
      </c>
      <c r="F66" s="1011" t="s">
        <v>1632</v>
      </c>
      <c r="G66" s="1026" t="str">
        <f>IF(VLOOKUP(_xlfn.TEXTBEFORE($J66,";",1,0,1),Table2[[Label]:[Reference(s)]],2,FALSE)=0,"",VLOOKUP(_xlfn.TEXTBEFORE($J66,";",1,0,1),Table2[[Label]:[Reference(s)]],2,FALSE))</f>
        <v>The dollar amount that a program (assistance listing) was obligated in the most recently completed federal government fiscal year.</v>
      </c>
      <c r="H66" s="1011" t="s">
        <v>4652</v>
      </c>
      <c r="I66" s="1011" t="s">
        <v>1756</v>
      </c>
      <c r="J66" s="1063" t="s">
        <v>675</v>
      </c>
      <c r="K66" s="1064" t="s">
        <v>1640</v>
      </c>
      <c r="L66" s="1026" t="str">
        <f>IF(VLOOKUP(_xlfn.TEXTBEFORE($J66,";",1,0,1),Table2[[Label]:[Reference(s)]],5,FALSE)=0,"",VLOOKUP(_xlfn.TEXTBEFORE($J66,";",1,0,1),Table2[[Label]:[Reference(s)]],5,FALSE))</f>
        <v>Decimal</v>
      </c>
      <c r="M66" s="1026" t="str">
        <f>IF(VLOOKUP(_xlfn.TEXTBEFORE($J66,";",1,0,1),Table2[[Label]:[Reference(s)]],6,FALSE)=0,"",VLOOKUP(_xlfn.TEXTBEFORE($J66,";",1,0,1),Table2[[Label]:[Reference(s)]],6,FALSE))</f>
        <v/>
      </c>
      <c r="N66" s="1026" t="str">
        <f>IF(VLOOKUP(_xlfn.TEXTBEFORE($J66,";",1,0,1),Table2[[Label]:[Reference(s)]],7,FALSE)=0,"",VLOOKUP(_xlfn.TEXTBEFORE($J66,";",1,0,1),Table2[[Label]:[Reference(s)]],7,FALSE))</f>
        <v/>
      </c>
      <c r="O66" s="1026">
        <f>IF(VLOOKUP(_xlfn.TEXTBEFORE($J66,";",1,0,1),Table2[[Label]:[Reference(s)]],8,FALSE)=0,"",VLOOKUP(_xlfn.TEXTBEFORE($J66,";",1,0,1),Table2[[Label]:[Reference(s)]],8,FALSE))</f>
        <v>20</v>
      </c>
      <c r="P66" s="1026" t="str">
        <f>IF(VLOOKUP(_xlfn.TEXTBEFORE($J66,";",1,0,1),Table2[[Label]:[Reference(s)]],9,FALSE)=0,"",VLOOKUP(_xlfn.TEXTBEFORE($J66,";",1,0,1),Table2[[Label]:[Reference(s)]],9,FALSE))</f>
        <v/>
      </c>
      <c r="Q66" s="1026" t="str">
        <f>IF(VLOOKUP(_xlfn.TEXTBEFORE($J66,";",1,0,1),Table2[[Label]:[Reference(s)]],10,FALSE)=0,"",VLOOKUP(_xlfn.TEXTBEFORE($J66,";",1,0,1),Table2[[Label]:[Reference(s)]],10,FALSE))</f>
        <v/>
      </c>
      <c r="R66" s="1038" t="str">
        <f>IF(VLOOKUP(_xlfn.TEXTBEFORE($J66,";",1,0,1),Table2[[Label]:[Reference(s)]],14,FALSE)=0,"",VLOOKUP(_xlfn.TEXTBEFORE($J66,";",1,0,1),Table2[[Label]:[Reference(s)]],14,FALSE))</f>
        <v>(1) 2 CFR 200.203;
(3) SAM.gov Assistance Listing;
(5) 31 USC 6102</v>
      </c>
    </row>
    <row r="67" spans="1:18" ht="51.75" thickBot="1" x14ac:dyDescent="0.3">
      <c r="A67" s="1151"/>
      <c r="B67" s="1065"/>
      <c r="C67" s="1065"/>
      <c r="D67" s="1036" t="s">
        <v>1757</v>
      </c>
      <c r="E67" s="1012" t="s">
        <v>1758</v>
      </c>
      <c r="F67" s="1011" t="s">
        <v>1632</v>
      </c>
      <c r="G67" s="1026" t="str">
        <f>IF(VLOOKUP(_xlfn.TEXTBEFORE($J67,";",1,0,1),Table2[[Label]:[Reference(s)]],2,FALSE)=0,"",VLOOKUP(_xlfn.TEXTBEFORE($J67,";",1,0,1),Table2[[Label]:[Reference(s)]],2,FALSE))</f>
        <v>The federal government fiscal year in which program (assistance listing) funding is obligated.</v>
      </c>
      <c r="H67" s="1011" t="s">
        <v>4652</v>
      </c>
      <c r="I67" s="1011" t="s">
        <v>1684</v>
      </c>
      <c r="J67" s="1063" t="s">
        <v>602</v>
      </c>
      <c r="K67" s="1064" t="s">
        <v>1640</v>
      </c>
      <c r="L67" s="1026" t="str">
        <f>IF(VLOOKUP(_xlfn.TEXTBEFORE($J67,";",1,0,1),Table2[[Label]:[Reference(s)]],5,FALSE)=0,"",VLOOKUP(_xlfn.TEXTBEFORE($J67,";",1,0,1),Table2[[Label]:[Reference(s)]],5,FALSE))</f>
        <v>Integer</v>
      </c>
      <c r="M67" s="1026" t="str">
        <f>IF(VLOOKUP(_xlfn.TEXTBEFORE($J67,";",1,0,1),Table2[[Label]:[Reference(s)]],6,FALSE)=0,"",VLOOKUP(_xlfn.TEXTBEFORE($J67,";",1,0,1),Table2[[Label]:[Reference(s)]],6,FALSE))</f>
        <v>NNNN</v>
      </c>
      <c r="N67" s="1026">
        <f>IF(VLOOKUP(_xlfn.TEXTBEFORE($J67,";",1,0,1),Table2[[Label]:[Reference(s)]],7,FALSE)=0,"",VLOOKUP(_xlfn.TEXTBEFORE($J67,";",1,0,1),Table2[[Label]:[Reference(s)]],7,FALSE))</f>
        <v>4</v>
      </c>
      <c r="O67" s="1026">
        <f>IF(VLOOKUP(_xlfn.TEXTBEFORE($J67,";",1,0,1),Table2[[Label]:[Reference(s)]],8,FALSE)=0,"",VLOOKUP(_xlfn.TEXTBEFORE($J67,";",1,0,1),Table2[[Label]:[Reference(s)]],8,FALSE))</f>
        <v>4</v>
      </c>
      <c r="P67" s="1026" t="str">
        <f>IF(VLOOKUP(_xlfn.TEXTBEFORE($J67,";",1,0,1),Table2[[Label]:[Reference(s)]],9,FALSE)=0,"",VLOOKUP(_xlfn.TEXTBEFORE($J67,";",1,0,1),Table2[[Label]:[Reference(s)]],9,FALSE))</f>
        <v/>
      </c>
      <c r="Q67" s="1026" t="str">
        <f>IF(VLOOKUP(_xlfn.TEXTBEFORE($J67,";",1,0,1),Table2[[Label]:[Reference(s)]],10,FALSE)=0,"",VLOOKUP(_xlfn.TEXTBEFORE($J67,";",1,0,1),Table2[[Label]:[Reference(s)]],10,FALSE))</f>
        <v/>
      </c>
      <c r="R67" s="1038" t="str">
        <f>IF(VLOOKUP(_xlfn.TEXTBEFORE($J67,";",1,0,1),Table2[[Label]:[Reference(s)]],14,FALSE)=0,"",VLOOKUP(_xlfn.TEXTBEFORE($J67,";",1,0,1),Table2[[Label]:[Reference(s)]],14,FALSE))</f>
        <v>(1) 2 CFR 200.203;
(3) SAM.gov Assistance Listing;
(5) 31 USC 6102</v>
      </c>
    </row>
    <row r="68" spans="1:18" ht="51.75" thickBot="1" x14ac:dyDescent="0.3">
      <c r="A68" s="1151"/>
      <c r="B68" s="1065"/>
      <c r="C68" s="1065"/>
      <c r="D68" s="1041" t="s">
        <v>1759</v>
      </c>
      <c r="E68" s="1046" t="s">
        <v>4649</v>
      </c>
      <c r="F68" s="1011" t="s">
        <v>1632</v>
      </c>
      <c r="G68" s="1047" t="str">
        <f>IF(VLOOKUP(_xlfn.TEXTBEFORE($J68,";",1,0,1),Table2[[Label]:[Reference(s)]],2,FALSE)=0,"",VLOOKUP(_xlfn.TEXTBEFORE($J68,";",1,0,1),Table2[[Label]:[Reference(s)]],2,FALSE))</f>
        <v>The dollar amount that a program (assistance listing) is obligated for the current federal government fiscal year.</v>
      </c>
      <c r="H68" s="1048" t="s">
        <v>4652</v>
      </c>
      <c r="I68" s="1048" t="s">
        <v>1760</v>
      </c>
      <c r="J68" s="1159" t="s">
        <v>587</v>
      </c>
      <c r="K68" s="1160" t="s">
        <v>1640</v>
      </c>
      <c r="L68" s="1047" t="str">
        <f>IF(VLOOKUP(_xlfn.TEXTBEFORE($J68,";",1,0,1),Table2[[Label]:[Reference(s)]],5,FALSE)=0,"",VLOOKUP(_xlfn.TEXTBEFORE($J68,";",1,0,1),Table2[[Label]:[Reference(s)]],5,FALSE))</f>
        <v>Decimal</v>
      </c>
      <c r="M68" s="1026" t="str">
        <f>IF(VLOOKUP(_xlfn.TEXTBEFORE($J68,";",1,0,1),Table2[[Label]:[Reference(s)]],6,FALSE)=0,"",VLOOKUP(_xlfn.TEXTBEFORE($J68,";",1,0,1),Table2[[Label]:[Reference(s)]],6,FALSE))</f>
        <v/>
      </c>
      <c r="N68" s="1026" t="str">
        <f>IF(VLOOKUP(_xlfn.TEXTBEFORE($J68,";",1,0,1),Table2[[Label]:[Reference(s)]],7,FALSE)=0,"",VLOOKUP(_xlfn.TEXTBEFORE($J68,";",1,0,1),Table2[[Label]:[Reference(s)]],7,FALSE))</f>
        <v/>
      </c>
      <c r="O68" s="1026">
        <f>IF(VLOOKUP(_xlfn.TEXTBEFORE($J68,";",1,0,1),Table2[[Label]:[Reference(s)]],8,FALSE)=0,"",VLOOKUP(_xlfn.TEXTBEFORE($J68,";",1,0,1),Table2[[Label]:[Reference(s)]],8,FALSE))</f>
        <v>20</v>
      </c>
      <c r="P68" s="1026" t="str">
        <f>IF(VLOOKUP(_xlfn.TEXTBEFORE($J68,";",1,0,1),Table2[[Label]:[Reference(s)]],9,FALSE)=0,"",VLOOKUP(_xlfn.TEXTBEFORE($J68,";",1,0,1),Table2[[Label]:[Reference(s)]],9,FALSE))</f>
        <v/>
      </c>
      <c r="Q68" s="1026" t="str">
        <f>IF(VLOOKUP(_xlfn.TEXTBEFORE($J68,";",1,0,1),Table2[[Label]:[Reference(s)]],10,FALSE)=0,"",VLOOKUP(_xlfn.TEXTBEFORE($J68,";",1,0,1),Table2[[Label]:[Reference(s)]],10,FALSE))</f>
        <v/>
      </c>
      <c r="R68" s="1038" t="str">
        <f>IF(VLOOKUP(_xlfn.TEXTBEFORE($J68,";",1,0,1),Table2[[Label]:[Reference(s)]],14,FALSE)=0,"",VLOOKUP(_xlfn.TEXTBEFORE($J68,";",1,0,1),Table2[[Label]:[Reference(s)]],14,FALSE))</f>
        <v>(1) 2 CFR 200.203;
(3) SAM.gov Assistance Listing;
(5) 31 USC 6102</v>
      </c>
    </row>
    <row r="69" spans="1:18" ht="44.1" customHeight="1" thickBot="1" x14ac:dyDescent="0.3">
      <c r="A69" s="1151">
        <v>5.01</v>
      </c>
      <c r="B69" s="1065" t="s">
        <v>1761</v>
      </c>
      <c r="C69" s="1065" t="s">
        <v>4686</v>
      </c>
      <c r="D69" s="1036" t="s">
        <v>1762</v>
      </c>
      <c r="E69" s="1012" t="s">
        <v>1763</v>
      </c>
      <c r="F69" s="1009" t="s">
        <v>1632</v>
      </c>
      <c r="G69" s="1026" t="str">
        <f>IF(VLOOKUP(_xlfn.TEXTBEFORE($J69,";",1,0,1),Table2[[Label]:[Reference(s)]],2,FALSE)=0,"",VLOOKUP(_xlfn.TEXTBEFORE($J69,";",1,0,1),Table2[[Label]:[Reference(s)]],2,FALSE))</f>
        <v>The federal government fiscal year in which program (assistance listing) funding is obligated.</v>
      </c>
      <c r="H69" s="1011" t="s">
        <v>1633</v>
      </c>
      <c r="I69" s="1027" t="s">
        <v>1639</v>
      </c>
      <c r="J69" s="1063" t="s">
        <v>602</v>
      </c>
      <c r="K69" s="1064" t="s">
        <v>1640</v>
      </c>
      <c r="L69" s="1037" t="str">
        <f>IF(VLOOKUP(_xlfn.TEXTBEFORE($J69,";",1,0,1),Table2[[Label]:[Reference(s)]],5,FALSE)=0,"",VLOOKUP(_xlfn.TEXTBEFORE($J69,";",1,0,1),Table2[[Label]:[Reference(s)]],5,FALSE))</f>
        <v>Integer</v>
      </c>
      <c r="M69" s="1043" t="str">
        <f>IF(VLOOKUP(_xlfn.TEXTBEFORE($J69,";",1,0,1),Table2[[Label]:[Reference(s)]],6,FALSE)=0,"",VLOOKUP(_xlfn.TEXTBEFORE($J69,";",1,0,1),Table2[[Label]:[Reference(s)]],6,FALSE))</f>
        <v>NNNN</v>
      </c>
      <c r="N69" s="1043">
        <f>IF(VLOOKUP(_xlfn.TEXTBEFORE($J69,";",1,0,1),Table2[[Label]:[Reference(s)]],7,FALSE)=0,"",VLOOKUP(_xlfn.TEXTBEFORE($J69,";",1,0,1),Table2[[Label]:[Reference(s)]],7,FALSE))</f>
        <v>4</v>
      </c>
      <c r="O69" s="1043">
        <f>IF(VLOOKUP(_xlfn.TEXTBEFORE($J69,";",1,0,1),Table2[[Label]:[Reference(s)]],8,FALSE)=0,"",VLOOKUP(_xlfn.TEXTBEFORE($J69,";",1,0,1),Table2[[Label]:[Reference(s)]],8,FALSE))</f>
        <v>4</v>
      </c>
      <c r="P69" s="1043" t="str">
        <f>IF(VLOOKUP(_xlfn.TEXTBEFORE($J69,";",1,0,1),Table2[[Label]:[Reference(s)]],9,FALSE)=0,"",VLOOKUP(_xlfn.TEXTBEFORE($J69,";",1,0,1),Table2[[Label]:[Reference(s)]],9,FALSE))</f>
        <v/>
      </c>
      <c r="Q69" s="1043" t="str">
        <f>IF(VLOOKUP(_xlfn.TEXTBEFORE($J69,";",1,0,1),Table2[[Label]:[Reference(s)]],10,FALSE)=0,"",VLOOKUP(_xlfn.TEXTBEFORE($J69,";",1,0,1),Table2[[Label]:[Reference(s)]],10,FALSE))</f>
        <v/>
      </c>
      <c r="R69" s="1090" t="str">
        <f>IF(VLOOKUP(_xlfn.TEXTBEFORE($J69,";",1,0,1),Table2[[Label]:[Reference(s)]],14,FALSE)=0,"",VLOOKUP(_xlfn.TEXTBEFORE($J69,";",1,0,1),Table2[[Label]:[Reference(s)]],14,FALSE))</f>
        <v>(1) 2 CFR 200.203;
(3) SAM.gov Assistance Listing;
(5) 31 USC 6102</v>
      </c>
    </row>
    <row r="70" spans="1:18" ht="179.25" thickBot="1" x14ac:dyDescent="0.3">
      <c r="A70" s="1151"/>
      <c r="B70" s="1065"/>
      <c r="C70" s="1065"/>
      <c r="D70" s="1036" t="s">
        <v>1764</v>
      </c>
      <c r="E70" s="1012" t="s">
        <v>1765</v>
      </c>
      <c r="F70" s="1011" t="s">
        <v>1656</v>
      </c>
      <c r="G70" s="1026" t="str">
        <f>IF(VLOOKUP(_xlfn.TEXTBEFORE($J70,";",1,0,1),Table2[[Label]:[Reference(s)]],2,FALSE)=0,"",VLOOKUP(_xlfn.TEXTBEFORE($J70,";",1,0,1),Table2[[Label]:[Reference(s)]],2,FALSE))</f>
        <v>A numeric value that indicates the total number of award applications received by (or anticipated to be received) the program (assistance listing) in the specified federal government fiscal year.</v>
      </c>
      <c r="H70" s="1011" t="s">
        <v>4602</v>
      </c>
      <c r="I70" s="1066" t="s">
        <v>1766</v>
      </c>
      <c r="J70" s="1063" t="s">
        <v>549</v>
      </c>
      <c r="K70" s="1064" t="s">
        <v>1640</v>
      </c>
      <c r="L70" s="1037" t="str">
        <f>IF(VLOOKUP(_xlfn.TEXTBEFORE($J70,";",1,0,1),Table2[[Label]:[Reference(s)]],5,FALSE)=0,"",VLOOKUP(_xlfn.TEXTBEFORE($J70,";",1,0,1),Table2[[Label]:[Reference(s)]],5,FALSE))</f>
        <v>Integer</v>
      </c>
      <c r="M70" s="1026" t="str">
        <f>IF(VLOOKUP(_xlfn.TEXTBEFORE($J70,";",1,0,1),Table2[[Label]:[Reference(s)]],6,FALSE)=0,"",VLOOKUP(_xlfn.TEXTBEFORE($J70,";",1,0,1),Table2[[Label]:[Reference(s)]],6,FALSE))</f>
        <v/>
      </c>
      <c r="N70" s="1026" t="str">
        <f>IF(VLOOKUP(_xlfn.TEXTBEFORE($J70,";",1,0,1),Table2[[Label]:[Reference(s)]],7,FALSE)=0,"",VLOOKUP(_xlfn.TEXTBEFORE($J70,";",1,0,1),Table2[[Label]:[Reference(s)]],7,FALSE))</f>
        <v/>
      </c>
      <c r="O70" s="1026">
        <f>IF(VLOOKUP(_xlfn.TEXTBEFORE($J70,";",1,0,1),Table2[[Label]:[Reference(s)]],8,FALSE)=0,"",VLOOKUP(_xlfn.TEXTBEFORE($J70,";",1,0,1),Table2[[Label]:[Reference(s)]],8,FALSE))</f>
        <v>10</v>
      </c>
      <c r="P70" s="1026" t="str">
        <f>IF(VLOOKUP(_xlfn.TEXTBEFORE($J70,";",1,0,1),Table2[[Label]:[Reference(s)]],9,FALSE)=0,"",VLOOKUP(_xlfn.TEXTBEFORE($J70,";",1,0,1),Table2[[Label]:[Reference(s)]],9,FALSE))</f>
        <v/>
      </c>
      <c r="Q70" s="1026" t="str">
        <f>IF(VLOOKUP(_xlfn.TEXTBEFORE($J70,";",1,0,1),Table2[[Label]:[Reference(s)]],10,FALSE)=0,"",VLOOKUP(_xlfn.TEXTBEFORE($J70,";",1,0,1),Table2[[Label]:[Reference(s)]],10,FALSE))</f>
        <v/>
      </c>
      <c r="R70" s="1038" t="str">
        <f>IF(VLOOKUP(_xlfn.TEXTBEFORE($J70,";",1,0,1),Table2[[Label]:[Reference(s)]],14,FALSE)=0,"",VLOOKUP(_xlfn.TEXTBEFORE($J70,";",1,0,1),Table2[[Label]:[Reference(s)]],14,FALSE))</f>
        <v>(1) 2 CFR 200.203;
(5) 31 USC 6102</v>
      </c>
    </row>
    <row r="71" spans="1:18" ht="179.25" thickBot="1" x14ac:dyDescent="0.3">
      <c r="A71" s="1151"/>
      <c r="B71" s="1065"/>
      <c r="C71" s="1065"/>
      <c r="D71" s="1036" t="s">
        <v>1767</v>
      </c>
      <c r="E71" s="1012" t="s">
        <v>1768</v>
      </c>
      <c r="F71" s="1011" t="s">
        <v>1656</v>
      </c>
      <c r="G71" s="1026" t="str">
        <f>IF(VLOOKUP(_xlfn.TEXTBEFORE($J71,";",1,0,1),Table2[[Label]:[Reference(s)]],2,FALSE)=0,"",VLOOKUP(_xlfn.TEXTBEFORE($J71,";",1,0,1),Table2[[Label]:[Reference(s)]],2,FALSE))</f>
        <v>A numeric value that indicates the total number of awards the program (assistance listing) obligated (or intends to obligate) in the specified federal government fiscal year.</v>
      </c>
      <c r="H71" s="1011" t="s">
        <v>4603</v>
      </c>
      <c r="I71" s="1066" t="s">
        <v>1766</v>
      </c>
      <c r="J71" s="1063" t="s">
        <v>579</v>
      </c>
      <c r="K71" s="1064" t="s">
        <v>1640</v>
      </c>
      <c r="L71" s="1037" t="str">
        <f>IF(VLOOKUP(_xlfn.TEXTBEFORE($J71,";",1,0,1),Table2[[Label]:[Reference(s)]],5,FALSE)=0,"",VLOOKUP(_xlfn.TEXTBEFORE($J71,";",1,0,1),Table2[[Label]:[Reference(s)]],5,FALSE))</f>
        <v>Integer</v>
      </c>
      <c r="M71" s="1026" t="str">
        <f>IF(VLOOKUP(_xlfn.TEXTBEFORE($J71,";",1,0,1),Table2[[Label]:[Reference(s)]],6,FALSE)=0,"",VLOOKUP(_xlfn.TEXTBEFORE($J71,";",1,0,1),Table2[[Label]:[Reference(s)]],6,FALSE))</f>
        <v/>
      </c>
      <c r="N71" s="1026" t="str">
        <f>IF(VLOOKUP(_xlfn.TEXTBEFORE($J71,";",1,0,1),Table2[[Label]:[Reference(s)]],7,FALSE)=0,"",VLOOKUP(_xlfn.TEXTBEFORE($J71,";",1,0,1),Table2[[Label]:[Reference(s)]],7,FALSE))</f>
        <v/>
      </c>
      <c r="O71" s="1026">
        <f>IF(VLOOKUP(_xlfn.TEXTBEFORE($J71,";",1,0,1),Table2[[Label]:[Reference(s)]],8,FALSE)=0,"",VLOOKUP(_xlfn.TEXTBEFORE($J71,";",1,0,1),Table2[[Label]:[Reference(s)]],8,FALSE))</f>
        <v>10</v>
      </c>
      <c r="P71" s="1026" t="str">
        <f>IF(VLOOKUP(_xlfn.TEXTBEFORE($J71,";",1,0,1),Table2[[Label]:[Reference(s)]],9,FALSE)=0,"",VLOOKUP(_xlfn.TEXTBEFORE($J71,";",1,0,1),Table2[[Label]:[Reference(s)]],9,FALSE))</f>
        <v/>
      </c>
      <c r="Q71" s="1026" t="str">
        <f>IF(VLOOKUP(_xlfn.TEXTBEFORE($J71,";",1,0,1),Table2[[Label]:[Reference(s)]],10,FALSE)=0,"",VLOOKUP(_xlfn.TEXTBEFORE($J71,";",1,0,1),Table2[[Label]:[Reference(s)]],10,FALSE))</f>
        <v/>
      </c>
      <c r="R71" s="1038" t="str">
        <f>IF(VLOOKUP(_xlfn.TEXTBEFORE($J71,";",1,0,1),Table2[[Label]:[Reference(s)]],14,FALSE)=0,"",VLOOKUP(_xlfn.TEXTBEFORE($J71,";",1,0,1),Table2[[Label]:[Reference(s)]],14,FALSE))</f>
        <v>(1) 2 CFR 200.203;
(5) 31 USC 6102</v>
      </c>
    </row>
    <row r="72" spans="1:18" ht="192" thickBot="1" x14ac:dyDescent="0.3">
      <c r="A72" s="1151"/>
      <c r="B72" s="1065"/>
      <c r="C72" s="1065"/>
      <c r="D72" s="1036" t="s">
        <v>1769</v>
      </c>
      <c r="E72" s="1012" t="s">
        <v>1770</v>
      </c>
      <c r="F72" s="1011" t="s">
        <v>4676</v>
      </c>
      <c r="G72" s="1026" t="str">
        <f>IF(VLOOKUP(_xlfn.TEXTBEFORE($J72,";",1,0,1),Table2[[Label]:[Reference(s)]],2,FALSE)=0,"",VLOOKUP(_xlfn.TEXTBEFORE($J72,";",1,0,1),Table2[[Label]:[Reference(s)]],2,FALSE))</f>
        <v>The minimum dollar amount the program (assistance listing) obligated (or intends to obligate) for awards in a specified Government fiscal year.</v>
      </c>
      <c r="H72" s="1011" t="s">
        <v>4687</v>
      </c>
      <c r="I72" s="1066" t="s">
        <v>1766</v>
      </c>
      <c r="J72" s="1063" t="s">
        <v>642</v>
      </c>
      <c r="K72" s="1064" t="s">
        <v>1640</v>
      </c>
      <c r="L72" s="1037" t="str">
        <f>IF(VLOOKUP(_xlfn.TEXTBEFORE($J72,";",1,0,1),Table2[[Label]:[Reference(s)]],5,FALSE)=0,"",VLOOKUP(_xlfn.TEXTBEFORE($J72,";",1,0,1),Table2[[Label]:[Reference(s)]],5,FALSE))</f>
        <v>Decimal</v>
      </c>
      <c r="M72" s="1026" t="str">
        <f>IF(VLOOKUP(_xlfn.TEXTBEFORE($J72,";",1,0,1),Table2[[Label]:[Reference(s)]],6,FALSE)=0,"",VLOOKUP(_xlfn.TEXTBEFORE($J72,";",1,0,1),Table2[[Label]:[Reference(s)]],6,FALSE))</f>
        <v/>
      </c>
      <c r="N72" s="1026" t="str">
        <f>IF(VLOOKUP(_xlfn.TEXTBEFORE($J72,";",1,0,1),Table2[[Label]:[Reference(s)]],7,FALSE)=0,"",VLOOKUP(_xlfn.TEXTBEFORE($J72,";",1,0,1),Table2[[Label]:[Reference(s)]],7,FALSE))</f>
        <v/>
      </c>
      <c r="O72" s="1026">
        <f>IF(VLOOKUP(_xlfn.TEXTBEFORE($J72,";",1,0,1),Table2[[Label]:[Reference(s)]],8,FALSE)=0,"",VLOOKUP(_xlfn.TEXTBEFORE($J72,";",1,0,1),Table2[[Label]:[Reference(s)]],8,FALSE))</f>
        <v>20</v>
      </c>
      <c r="P72" s="1026" t="str">
        <f>IF(VLOOKUP(_xlfn.TEXTBEFORE($J72,";",1,0,1),Table2[[Label]:[Reference(s)]],9,FALSE)=0,"",VLOOKUP(_xlfn.TEXTBEFORE($J72,";",1,0,1),Table2[[Label]:[Reference(s)]],9,FALSE))</f>
        <v/>
      </c>
      <c r="Q72" s="1026" t="str">
        <f>IF(VLOOKUP(_xlfn.TEXTBEFORE($J72,";",1,0,1),Table2[[Label]:[Reference(s)]],10,FALSE)=0,"",VLOOKUP(_xlfn.TEXTBEFORE($J72,";",1,0,1),Table2[[Label]:[Reference(s)]],10,FALSE))</f>
        <v/>
      </c>
      <c r="R72" s="1038" t="str">
        <f>IF(VLOOKUP(_xlfn.TEXTBEFORE($J72,";",1,0,1),Table2[[Label]:[Reference(s)]],14,FALSE)=0,"",VLOOKUP(_xlfn.TEXTBEFORE($J72,";",1,0,1),Table2[[Label]:[Reference(s)]],14,FALSE))</f>
        <v>(1) 2 CFR 200.203;
(5) 31 USC 6102</v>
      </c>
    </row>
    <row r="73" spans="1:18" ht="192" thickBot="1" x14ac:dyDescent="0.3">
      <c r="A73" s="1151"/>
      <c r="B73" s="1065"/>
      <c r="C73" s="1065"/>
      <c r="D73" s="1036" t="s">
        <v>1771</v>
      </c>
      <c r="E73" s="1012" t="s">
        <v>1772</v>
      </c>
      <c r="F73" s="1011" t="s">
        <v>4676</v>
      </c>
      <c r="G73" s="1026" t="str">
        <f>IF(VLOOKUP(_xlfn.TEXTBEFORE($J73,";",1,0,1),Table2[[Label]:[Reference(s)]],2,FALSE)=0,"",VLOOKUP(_xlfn.TEXTBEFORE($J73,";",1,0,1),Table2[[Label]:[Reference(s)]],2,FALSE))</f>
        <v>The maximum dollar amount the program (assistance listing) obligated (or intends to obligate) for awards in a specified Government fiscal year.</v>
      </c>
      <c r="H73" s="1011" t="s">
        <v>4687</v>
      </c>
      <c r="I73" s="1066" t="s">
        <v>1766</v>
      </c>
      <c r="J73" s="1063" t="s">
        <v>641</v>
      </c>
      <c r="K73" s="1064" t="s">
        <v>1640</v>
      </c>
      <c r="L73" s="1037" t="str">
        <f>IF(VLOOKUP(_xlfn.TEXTBEFORE($J73,";",1,0,1),Table2[[Label]:[Reference(s)]],5,FALSE)=0,"",VLOOKUP(_xlfn.TEXTBEFORE($J73,";",1,0,1),Table2[[Label]:[Reference(s)]],5,FALSE))</f>
        <v>Decimal</v>
      </c>
      <c r="M73" s="1026" t="str">
        <f>IF(VLOOKUP(_xlfn.TEXTBEFORE($J73,";",1,0,1),Table2[[Label]:[Reference(s)]],6,FALSE)=0,"",VLOOKUP(_xlfn.TEXTBEFORE($J73,";",1,0,1),Table2[[Label]:[Reference(s)]],6,FALSE))</f>
        <v/>
      </c>
      <c r="N73" s="1026" t="str">
        <f>IF(VLOOKUP(_xlfn.TEXTBEFORE($J73,";",1,0,1),Table2[[Label]:[Reference(s)]],7,FALSE)=0,"",VLOOKUP(_xlfn.TEXTBEFORE($J73,";",1,0,1),Table2[[Label]:[Reference(s)]],7,FALSE))</f>
        <v/>
      </c>
      <c r="O73" s="1026">
        <f>IF(VLOOKUP(_xlfn.TEXTBEFORE($J73,";",1,0,1),Table2[[Label]:[Reference(s)]],8,FALSE)=0,"",VLOOKUP(_xlfn.TEXTBEFORE($J73,";",1,0,1),Table2[[Label]:[Reference(s)]],8,FALSE))</f>
        <v>20</v>
      </c>
      <c r="P73" s="1026" t="str">
        <f>IF(VLOOKUP(_xlfn.TEXTBEFORE($J73,";",1,0,1),Table2[[Label]:[Reference(s)]],9,FALSE)=0,"",VLOOKUP(_xlfn.TEXTBEFORE($J73,";",1,0,1),Table2[[Label]:[Reference(s)]],9,FALSE))</f>
        <v/>
      </c>
      <c r="Q73" s="1026" t="str">
        <f>IF(VLOOKUP(_xlfn.TEXTBEFORE($J73,";",1,0,1),Table2[[Label]:[Reference(s)]],10,FALSE)=0,"",VLOOKUP(_xlfn.TEXTBEFORE($J73,";",1,0,1),Table2[[Label]:[Reference(s)]],10,FALSE))</f>
        <v/>
      </c>
      <c r="R73" s="1038" t="str">
        <f>IF(VLOOKUP(_xlfn.TEXTBEFORE($J73,";",1,0,1),Table2[[Label]:[Reference(s)]],14,FALSE)=0,"",VLOOKUP(_xlfn.TEXTBEFORE($J73,";",1,0,1),Table2[[Label]:[Reference(s)]],14,FALSE))</f>
        <v>(1) 2 CFR 200.203;
(5) 31 USC 6102</v>
      </c>
    </row>
    <row r="74" spans="1:18" ht="192" thickBot="1" x14ac:dyDescent="0.3">
      <c r="A74" s="1151"/>
      <c r="B74" s="1065"/>
      <c r="C74" s="1065"/>
      <c r="D74" s="1036" t="s">
        <v>1773</v>
      </c>
      <c r="E74" s="1046" t="s">
        <v>1774</v>
      </c>
      <c r="F74" s="1011" t="s">
        <v>4676</v>
      </c>
      <c r="G74" s="1047" t="str">
        <f>IF(VLOOKUP(_xlfn.TEXTBEFORE($J74,";",1,0,1),Table2[[Label]:[Reference(s)]],2,FALSE)=0,"",VLOOKUP(_xlfn.TEXTBEFORE($J74,";",1,0,1),Table2[[Label]:[Reference(s)]],2,FALSE))</f>
        <v>The average dollar amount the program (assistance listing) obligated (or intends to obligate) for awards in a specified Government fiscal year.</v>
      </c>
      <c r="H74" s="1011" t="s">
        <v>4687</v>
      </c>
      <c r="I74" s="1066" t="s">
        <v>1766</v>
      </c>
      <c r="J74" s="1159" t="s">
        <v>569</v>
      </c>
      <c r="K74" s="1160" t="s">
        <v>1775</v>
      </c>
      <c r="L74" s="1054" t="str">
        <f>IF(VLOOKUP(_xlfn.TEXTBEFORE($J74,";",1,0,1),Table2[[Label]:[Reference(s)]],5,FALSE)=0,"",VLOOKUP(_xlfn.TEXTBEFORE($J74,";",1,0,1),Table2[[Label]:[Reference(s)]],5,FALSE))</f>
        <v>Decimal</v>
      </c>
      <c r="M74" s="1047" t="str">
        <f>IF(VLOOKUP(_xlfn.TEXTBEFORE($J74,";",1,0,1),Table2[[Label]:[Reference(s)]],6,FALSE)=0,"",VLOOKUP(_xlfn.TEXTBEFORE($J74,";",1,0,1),Table2[[Label]:[Reference(s)]],6,FALSE))</f>
        <v/>
      </c>
      <c r="N74" s="1047" t="str">
        <f>IF(VLOOKUP(_xlfn.TEXTBEFORE($J74,";",1,0,1),Table2[[Label]:[Reference(s)]],7,FALSE)=0,"",VLOOKUP(_xlfn.TEXTBEFORE($J74,";",1,0,1),Table2[[Label]:[Reference(s)]],7,FALSE))</f>
        <v/>
      </c>
      <c r="O74" s="1047">
        <f>IF(VLOOKUP(_xlfn.TEXTBEFORE($J74,";",1,0,1),Table2[[Label]:[Reference(s)]],8,FALSE)=0,"",VLOOKUP(_xlfn.TEXTBEFORE($J74,";",1,0,1),Table2[[Label]:[Reference(s)]],8,FALSE))</f>
        <v>20</v>
      </c>
      <c r="P74" s="1047" t="str">
        <f>IF(VLOOKUP(_xlfn.TEXTBEFORE($J74,";",1,0,1),Table2[[Label]:[Reference(s)]],9,FALSE)=0,"",VLOOKUP(_xlfn.TEXTBEFORE($J74,";",1,0,1),Table2[[Label]:[Reference(s)]],9,FALSE))</f>
        <v/>
      </c>
      <c r="Q74" s="1047" t="str">
        <f>IF(VLOOKUP(_xlfn.TEXTBEFORE($J74,";",1,0,1),Table2[[Label]:[Reference(s)]],10,FALSE)=0,"",VLOOKUP(_xlfn.TEXTBEFORE($J74,";",1,0,1),Table2[[Label]:[Reference(s)]],10,FALSE))</f>
        <v/>
      </c>
      <c r="R74" s="1057" t="str">
        <f>IF(VLOOKUP(_xlfn.TEXTBEFORE($J74,";",1,0,1),Table2[[Label]:[Reference(s)]],14,FALSE)=0,"",VLOOKUP(_xlfn.TEXTBEFORE($J74,";",1,0,1),Table2[[Label]:[Reference(s)]],14,FALSE))</f>
        <v>(1) 2 CFR 200.203;
(5) 31 USC 6102</v>
      </c>
    </row>
    <row r="75" spans="1:18" ht="82.35" customHeight="1" thickBot="1" x14ac:dyDescent="0.3">
      <c r="A75" s="1161">
        <v>5.0199999999999996</v>
      </c>
      <c r="B75" s="1162" t="s">
        <v>1776</v>
      </c>
      <c r="C75" s="1162" t="s">
        <v>1653</v>
      </c>
      <c r="D75" s="1141" t="s">
        <v>1777</v>
      </c>
      <c r="E75" s="1142" t="s">
        <v>1778</v>
      </c>
      <c r="F75" s="1009" t="s">
        <v>1632</v>
      </c>
      <c r="G75" s="1094" t="str">
        <f>IF(VLOOKUP(_xlfn.TEXTBEFORE($J75,";",1,0,1),Table2[[Label]:[Reference(s)]],2,FALSE)=0,"",VLOOKUP(_xlfn.TEXTBEFORE($J75,";",1,0,1),Table2[[Label]:[Reference(s)]],2,FALSE))</f>
        <v>The OMB-defined identifier for an account that covers an organized set of activities, programs, or services directed toward a common purpose or goal as listed in the program (assistance listing) and financing schedules of the annual budget of the United States Government.</v>
      </c>
      <c r="H75" s="1050" t="s">
        <v>1633</v>
      </c>
      <c r="I75" s="1095" t="s">
        <v>1639</v>
      </c>
      <c r="J75" s="1096" t="s">
        <v>1779</v>
      </c>
      <c r="K75" s="1050" t="s">
        <v>1640</v>
      </c>
      <c r="L75" s="1097" t="str">
        <f>IF(VLOOKUP(_xlfn.TEXTBEFORE($J75,";",1,0,1),Table2[[Label]:[Reference(s)]],5,FALSE)=0,"",VLOOKUP(_xlfn.TEXTBEFORE($J75,";",1,0,1),Table2[[Label]:[Reference(s)]],5,FALSE))</f>
        <v>String</v>
      </c>
      <c r="M75" s="1094" t="str">
        <f>IF(VLOOKUP(_xlfn.TEXTBEFORE($J75,";",1,0,1),Table2[[Label]:[Reference(s)]],6,FALSE)=0,"",VLOOKUP(_xlfn.TEXTBEFORE($J75,";",1,0,1),Table2[[Label]:[Reference(s)]],6,FALSE))</f>
        <v>NNNNNNNNNNNN</v>
      </c>
      <c r="N75" s="1094" t="str">
        <f>IF(VLOOKUP(_xlfn.TEXTBEFORE($J75,";",1,0,1),Table2[[Label]:[Reference(s)]],7,FALSE)=0,"",VLOOKUP(_xlfn.TEXTBEFORE($J75,";",1,0,1),Table2[[Label]:[Reference(s)]],7,FALSE))</f>
        <v>(7) 12</v>
      </c>
      <c r="O75" s="1094" t="str">
        <f>IF(VLOOKUP(_xlfn.TEXTBEFORE($J75,";",1,0,1),Table2[[Label]:[Reference(s)]],8,FALSE)=0,"",VLOOKUP(_xlfn.TEXTBEFORE($J75,";",1,0,1),Table2[[Label]:[Reference(s)]],8,FALSE))</f>
        <v>(7) 12</v>
      </c>
      <c r="P75" s="1094" t="str">
        <f>IF(VLOOKUP(_xlfn.TEXTBEFORE($J75,";",1,0,1),Table2[[Label]:[Reference(s)]],9,FALSE)=0,"",VLOOKUP(_xlfn.TEXTBEFORE($J75,";",1,0,1),Table2[[Label]:[Reference(s)]],9,FALSE))</f>
        <v/>
      </c>
      <c r="Q75" s="1094" t="str">
        <f>IF(VLOOKUP(_xlfn.TEXTBEFORE($J75,";",1,0,1),Table2[[Label]:[Reference(s)]],10,FALSE)=0,"",VLOOKUP(_xlfn.TEXTBEFORE($J75,";",1,0,1),Table2[[Label]:[Reference(s)]],10,FALSE))</f>
        <v/>
      </c>
      <c r="R75" s="1098" t="str">
        <f>IF(VLOOKUP(_xlfn.TEXTBEFORE($J75,";",1,0,1),Table2[[Label]:[Reference(s)]],14,FALSE)=0,"",VLOOKUP(_xlfn.TEXTBEFORE($J75,";",1,0,1),Table2[[Label]:[Reference(s)]],14,FALSE))</f>
        <v>(1) 2 CFR 200.203;
(3) SAM.gov Assistance Listing;
(7) OMB Circular No. A–11 Preparation, Submission, and Execution of the Budget</v>
      </c>
    </row>
    <row r="76" spans="1:18" ht="63.75" x14ac:dyDescent="0.25">
      <c r="A76" s="1151">
        <v>5.03</v>
      </c>
      <c r="B76" s="1065" t="s">
        <v>1780</v>
      </c>
      <c r="C76" s="1065" t="s">
        <v>1653</v>
      </c>
      <c r="D76" s="1163" t="s">
        <v>1781</v>
      </c>
      <c r="E76" s="1060" t="s">
        <v>1782</v>
      </c>
      <c r="F76" s="1025" t="s">
        <v>4676</v>
      </c>
      <c r="G76" s="1026" t="str">
        <f>IF(VLOOKUP(_xlfn.TEXTBEFORE($J76,";",1,0,1),Table2[[Label]:[Reference(s)]],2,FALSE)=0,"",VLOOKUP(_xlfn.TEXTBEFORE($J76,";",1,0,1),Table2[[Label]:[Reference(s)]],2,FALSE))</f>
        <v>The OMB-defined program (assistance listing) activity reporting key that identifies a specific activity or funding opportunity project as listed in the program (assistance listing) and financing schedules of the annual budget of the United States Government.</v>
      </c>
      <c r="H76" s="1058" t="s">
        <v>1633</v>
      </c>
      <c r="I76" s="1084" t="s">
        <v>4688</v>
      </c>
      <c r="J76" s="1018" t="s">
        <v>4487</v>
      </c>
      <c r="K76" s="1064" t="s">
        <v>1635</v>
      </c>
      <c r="L76" s="1037" t="str">
        <f>IF(VLOOKUP(_xlfn.TEXTBEFORE($J76,";",1,0,1),Table2[[Label]:[Reference(s)]],5,FALSE)=0,"",VLOOKUP(_xlfn.TEXTBEFORE($J76,";",1,0,1),Table2[[Label]:[Reference(s)]],5,FALSE))</f>
        <v>String</v>
      </c>
      <c r="M76" s="1026" t="str">
        <f>IF(VLOOKUP(_xlfn.TEXTBEFORE($J76,";",1,0,1),Table2[[Label]:[Reference(s)]],6,FALSE)=0,"",VLOOKUP(_xlfn.TEXTBEFORE($J76,";",1,0,1),Table2[[Label]:[Reference(s)]],6,FALSE))</f>
        <v/>
      </c>
      <c r="N76" s="1026" t="str">
        <f>IF(VLOOKUP(_xlfn.TEXTBEFORE($J76,";",1,0,1),Table2[[Label]:[Reference(s)]],7,FALSE)=0,"",VLOOKUP(_xlfn.TEXTBEFORE($J76,";",1,0,1),Table2[[Label]:[Reference(s)]],7,FALSE))</f>
        <v>(2) 8</v>
      </c>
      <c r="O76" s="1026" t="str">
        <f>IF(VLOOKUP(_xlfn.TEXTBEFORE($J76,";",1,0,1),Table2[[Label]:[Reference(s)]],8,FALSE)=0,"",VLOOKUP(_xlfn.TEXTBEFORE($J76,";",1,0,1),Table2[[Label]:[Reference(s)]],8,FALSE))</f>
        <v>(2) 15</v>
      </c>
      <c r="P76" s="1026" t="str">
        <f>IF(VLOOKUP(_xlfn.TEXTBEFORE($J76,";",1,0,1),Table2[[Label]:[Reference(s)]],9,FALSE)=0,"",VLOOKUP(_xlfn.TEXTBEFORE($J76,";",1,0,1),Table2[[Label]:[Reference(s)]],9,FALSE))</f>
        <v>Please follow these instructions: (12) OMB MAX.gov: PARK_PROGRAM_ACTIVITY</v>
      </c>
      <c r="Q76" s="1026" t="str">
        <f>IF(VLOOKUP(_xlfn.TEXTBEFORE($J76,";",1,0,1),Table2[[Label]:[Reference(s)]],10,FALSE)=0,"",VLOOKUP(_xlfn.TEXTBEFORE($J76,";",1,0,1),Table2[[Label]:[Reference(s)]],10,FALSE))</f>
        <v/>
      </c>
      <c r="R76" s="1038" t="str">
        <f>IF(VLOOKUP(_xlfn.TEXTBEFORE($J76,";",1,0,1),Table2[[Label]:[Reference(s)]],14,FALSE)=0,"",VLOOKUP(_xlfn.TEXTBEFORE($J76,";",1,0,1),Table2[[Label]:[Reference(s)]],14,FALSE))</f>
        <v>(1) 2 CFR 200.203;
(2) GSDM v1.1;
(5) 31 USC 6102</v>
      </c>
    </row>
    <row r="77" spans="1:18" ht="159" customHeight="1" x14ac:dyDescent="0.25">
      <c r="A77" s="1164"/>
      <c r="B77" s="1039"/>
      <c r="C77" s="1022"/>
      <c r="D77" s="1091"/>
      <c r="E77" s="1014"/>
      <c r="F77" s="1015"/>
      <c r="G77" s="1026" t="str">
        <f>IF(VLOOKUP(_xlfn.TEXTBEFORE($J77,";",1,0,1),Table2[[Label]:[Reference(s)]],2,FALSE)=0,"",VLOOKUP(_xlfn.TEXTBEFORE($J77,";",1,0,1),Table2[[Label]:[Reference(s)]],2,FALSE))</f>
        <v>The OMB-defined name of a specific activity or funding opportunity project as listed in the program (assistance listing) and financing schedules of the annual budget of the United States Government.</v>
      </c>
      <c r="H77" s="1035"/>
      <c r="I77" s="1016"/>
      <c r="J77" s="1018" t="s">
        <v>4486</v>
      </c>
      <c r="K77" s="1064" t="s">
        <v>1635</v>
      </c>
      <c r="L77" s="1037" t="str">
        <f>IF(VLOOKUP(_xlfn.TEXTBEFORE($J77,";",1,0,1),Table2[[Label]:[Reference(s)]],5,FALSE)=0,"",VLOOKUP(_xlfn.TEXTBEFORE($J77,";",1,0,1),Table2[[Label]:[Reference(s)]],5,FALSE))</f>
        <v>String</v>
      </c>
      <c r="M77" s="1026" t="str">
        <f>IF(VLOOKUP(_xlfn.TEXTBEFORE($J77,";",1,0,1),Table2[[Label]:[Reference(s)]],6,FALSE)=0,"",VLOOKUP(_xlfn.TEXTBEFORE($J77,";",1,0,1),Table2[[Label]:[Reference(s)]],6,FALSE))</f>
        <v/>
      </c>
      <c r="N77" s="1026" t="str">
        <f>IF(VLOOKUP(_xlfn.TEXTBEFORE($J77,";",1,0,1),Table2[[Label]:[Reference(s)]],7,FALSE)=0,"",VLOOKUP(_xlfn.TEXTBEFORE($J77,";",1,0,1),Table2[[Label]:[Reference(s)]],7,FALSE))</f>
        <v/>
      </c>
      <c r="O77" s="1026" t="str">
        <f>IF(VLOOKUP(_xlfn.TEXTBEFORE($J77,";",1,0,1),Table2[[Label]:[Reference(s)]],8,FALSE)=0,"",VLOOKUP(_xlfn.TEXTBEFORE($J77,";",1,0,1),Table2[[Label]:[Reference(s)]],8,FALSE))</f>
        <v>(2) 164</v>
      </c>
      <c r="P77" s="1026" t="str">
        <f>IF(VLOOKUP(_xlfn.TEXTBEFORE($J77,";",1,0,1),Table2[[Label]:[Reference(s)]],9,FALSE)=0,"",VLOOKUP(_xlfn.TEXTBEFORE($J77,";",1,0,1),Table2[[Label]:[Reference(s)]],9,FALSE))</f>
        <v>Please follow these instructions: (12) OMB MAX.gov: PARK_PROGRAM_ACTIVITY</v>
      </c>
      <c r="Q77" s="1026" t="str">
        <f>IF(VLOOKUP(_xlfn.TEXTBEFORE($J77,";",1,0,1),Table2[[Label]:[Reference(s)]],10,FALSE)=0,"",VLOOKUP(_xlfn.TEXTBEFORE($J77,";",1,0,1),Table2[[Label]:[Reference(s)]],10,FALSE))</f>
        <v/>
      </c>
      <c r="R77" s="1038" t="str">
        <f>IF(VLOOKUP(_xlfn.TEXTBEFORE($J77,";",1,0,1),Table2[[Label]:[Reference(s)]],14,FALSE)=0,"",VLOOKUP(_xlfn.TEXTBEFORE($J77,";",1,0,1),Table2[[Label]:[Reference(s)]],14,FALSE))</f>
        <v>(1) 2 CFR 200.203;
(2) GSDM v1.1;
(5) 31 USC 6102</v>
      </c>
    </row>
    <row r="78" spans="1:18" ht="159" customHeight="1" x14ac:dyDescent="0.25">
      <c r="A78" s="1164"/>
      <c r="B78" s="1039"/>
      <c r="C78" s="1022"/>
      <c r="D78" s="1091" t="s">
        <v>1783</v>
      </c>
      <c r="E78" s="1014" t="s">
        <v>1784</v>
      </c>
      <c r="F78" s="1015" t="s">
        <v>4676</v>
      </c>
      <c r="G78" s="1026" t="str">
        <f>IF(VLOOKUP(_xlfn.TEXTBEFORE($J78,";",1,0,1),Table2[[Label]:[Reference(s)]],2,FALSE)=0,"",VLOOKUP(_xlfn.TEXTBEFORE($J78,";",1,0,1),Table2[[Label]:[Reference(s)]],2,FALSE))</f>
        <v xml:space="preserve">A code assigned by Treasury that represents a federal account used for budgetary and financial reporting. </v>
      </c>
      <c r="H78" s="1035" t="s">
        <v>1633</v>
      </c>
      <c r="I78" s="1016" t="s">
        <v>1785</v>
      </c>
      <c r="J78" s="1018" t="s">
        <v>4488</v>
      </c>
      <c r="K78" s="1014" t="s">
        <v>1786</v>
      </c>
      <c r="L78" s="1037" t="str">
        <f>IF(VLOOKUP(_xlfn.TEXTBEFORE($J78,";",1,0,1),Table2[[Label]:[Reference(s)]],5,FALSE)=0,"",VLOOKUP(_xlfn.TEXTBEFORE($J78,";",1,0,1),Table2[[Label]:[Reference(s)]],5,FALSE))</f>
        <v>String</v>
      </c>
      <c r="M78" s="1026" t="str">
        <f>IF(VLOOKUP(_xlfn.TEXTBEFORE($J78,";",1,0,1),Table2[[Label]:[Reference(s)]],6,FALSE)=0,"",VLOOKUP(_xlfn.TEXTBEFORE($J78,";",1,0,1),Table2[[Label]:[Reference(s)]],6,FALSE))</f>
        <v/>
      </c>
      <c r="N78" s="1026" t="str">
        <f>IF(VLOOKUP(_xlfn.TEXTBEFORE($J78,";",1,0,1),Table2[[Label]:[Reference(s)]],7,FALSE)=0,"",VLOOKUP(_xlfn.TEXTBEFORE($J78,";",1,0,1),Table2[[Label]:[Reference(s)]],7,FALSE))</f>
        <v>(2) 6</v>
      </c>
      <c r="O78" s="1026" t="str">
        <f>IF(VLOOKUP(_xlfn.TEXTBEFORE($J78,";",1,0,1),Table2[[Label]:[Reference(s)]],8,FALSE)=0,"",VLOOKUP(_xlfn.TEXTBEFORE($J78,";",1,0,1),Table2[[Label]:[Reference(s)]],8,FALSE))</f>
        <v>(2) 36</v>
      </c>
      <c r="P78" s="1026" t="str">
        <f>IF(VLOOKUP(_xlfn.TEXTBEFORE($J78,";",1,0,1),Table2[[Label]:[Reference(s)]],9,FALSE)=0,"",VLOOKUP(_xlfn.TEXTBEFORE($J78,";",1,0,1),Table2[[Label]:[Reference(s)]],9,FALSE))</f>
        <v xml:space="preserve">Please follow these instructions: (13) Treasury Bureau of Fiscal Service Shared Accounting Module (SAM) Service: Treasury Account Symbol (TAS-BETC)
https://www.fiscal.treasury.gov/sam/ </v>
      </c>
      <c r="Q78" s="1026" t="str">
        <f>IF(VLOOKUP(_xlfn.TEXTBEFORE($J78,";",1,0,1),Table2[[Label]:[Reference(s)]],10,FALSE)=0,"",VLOOKUP(_xlfn.TEXTBEFORE($J78,";",1,0,1),Table2[[Label]:[Reference(s)]],10,FALSE))</f>
        <v/>
      </c>
      <c r="R78" s="1038" t="str">
        <f>IF(VLOOKUP(_xlfn.TEXTBEFORE($J78,";",1,0,1),Table2[[Label]:[Reference(s)]],14,FALSE)=0,"",VLOOKUP(_xlfn.TEXTBEFORE($J78,";",1,0,1),Table2[[Label]:[Reference(s)]],14,FALSE))</f>
        <v>(1) 2 CFR 200.203;
(2) GSDM v1.1;
(3) SAM.gov Assistance Listing;
(5) 31 USC 6103</v>
      </c>
    </row>
    <row r="79" spans="1:18" ht="159" customHeight="1" x14ac:dyDescent="0.25">
      <c r="A79" s="1164"/>
      <c r="B79" s="1039"/>
      <c r="C79" s="1022"/>
      <c r="D79" s="1091"/>
      <c r="E79" s="1014"/>
      <c r="F79" s="1015"/>
      <c r="G79" s="1026" t="str">
        <f>IF(VLOOKUP(_xlfn.TEXTBEFORE($J79,";",1,0,1),Table2[[Label]:[Reference(s)]],2,FALSE)=0,"",VLOOKUP(_xlfn.TEXTBEFORE($J79,";",1,0,1),Table2[[Label]:[Reference(s)]],2,FALSE))</f>
        <v>The official title associated with a unique code used by the U.S. Department of the Treasury to identify individual federal accounts for tracking appropriations, receipts, and other financial transactions.</v>
      </c>
      <c r="H79" s="1035"/>
      <c r="I79" s="1016"/>
      <c r="J79" s="1018" t="s">
        <v>4489</v>
      </c>
      <c r="K79" s="1014"/>
      <c r="L79" s="1037" t="str">
        <f>IF(VLOOKUP(_xlfn.TEXTBEFORE($J79,";",1,0,1),Table2[[Label]:[Reference(s)]],5,FALSE)=0,"",VLOOKUP(_xlfn.TEXTBEFORE($J79,";",1,0,1),Table2[[Label]:[Reference(s)]],5,FALSE))</f>
        <v>String</v>
      </c>
      <c r="M79" s="1026" t="str">
        <f>IF(VLOOKUP(_xlfn.TEXTBEFORE($J79,";",1,0,1),Table2[[Label]:[Reference(s)]],6,FALSE)=0,"",VLOOKUP(_xlfn.TEXTBEFORE($J79,";",1,0,1),Table2[[Label]:[Reference(s)]],6,FALSE))</f>
        <v/>
      </c>
      <c r="N79" s="1026" t="str">
        <f>IF(VLOOKUP(_xlfn.TEXTBEFORE($J79,";",1,0,1),Table2[[Label]:[Reference(s)]],7,FALSE)=0,"",VLOOKUP(_xlfn.TEXTBEFORE($J79,";",1,0,1),Table2[[Label]:[Reference(s)]],7,FALSE))</f>
        <v/>
      </c>
      <c r="O79" s="1026">
        <f>IF(VLOOKUP(_xlfn.TEXTBEFORE($J79,";",1,0,1),Table2[[Label]:[Reference(s)]],8,FALSE)=0,"",VLOOKUP(_xlfn.TEXTBEFORE($J79,";",1,0,1),Table2[[Label]:[Reference(s)]],8,FALSE))</f>
        <v>240</v>
      </c>
      <c r="P79" s="1026" t="str">
        <f>IF(VLOOKUP(_xlfn.TEXTBEFORE($J79,";",1,0,1),Table2[[Label]:[Reference(s)]],9,FALSE)=0,"",VLOOKUP(_xlfn.TEXTBEFORE($J79,";",1,0,1),Table2[[Label]:[Reference(s)]],9,FALSE))</f>
        <v xml:space="preserve">Please follow these instructions: (13) Treasury Bureau of Fiscal Service Shared Accounting Module (SAM) Service: Treasury Account Symbol (TAS-BETC)
https://www.fiscal.treasury.gov/sam/ </v>
      </c>
      <c r="Q79" s="1026" t="str">
        <f>IF(VLOOKUP(_xlfn.TEXTBEFORE($J79,";",1,0,1),Table2[[Label]:[Reference(s)]],10,FALSE)=0,"",VLOOKUP(_xlfn.TEXTBEFORE($J79,";",1,0,1),Table2[[Label]:[Reference(s)]],10,FALSE))</f>
        <v/>
      </c>
      <c r="R79" s="1038" t="str">
        <f>IF(VLOOKUP(_xlfn.TEXTBEFORE($J79,";",1,0,1),Table2[[Label]:[Reference(s)]],14,FALSE)=0,"",VLOOKUP(_xlfn.TEXTBEFORE($J79,";",1,0,1),Table2[[Label]:[Reference(s)]],14,FALSE))</f>
        <v>(1) 2 CFR 200.203;
(2) GSDM v1.1;
(3) SAM.gov Assistance Listing;
(5) 31 USC 6104</v>
      </c>
    </row>
    <row r="80" spans="1:18" ht="82.5" customHeight="1" x14ac:dyDescent="0.25">
      <c r="A80" s="1164"/>
      <c r="B80" s="1039"/>
      <c r="C80" s="1022"/>
      <c r="D80" s="1091"/>
      <c r="E80" s="1014"/>
      <c r="F80" s="1015"/>
      <c r="G80" s="1026" t="str">
        <f>IF(VLOOKUP(_xlfn.TEXTBEFORE($J80,";",1,0,1),Table2[[Label]:[Reference(s)]],2,FALSE)=0,"",VLOOKUP(_xlfn.TEXTBEFORE($J80,";",1,0,1),Table2[[Label]:[Reference(s)]],2,FALSE))</f>
        <v>The Treasury Account Symbol (TAS) component that when populated denotes the programmatic breakdown of the account for Treasury publication purposes.</v>
      </c>
      <c r="H80" s="1165" t="s">
        <v>1652</v>
      </c>
      <c r="I80" s="1165" t="s">
        <v>1652</v>
      </c>
      <c r="J80" s="1018" t="s">
        <v>4490</v>
      </c>
      <c r="K80" s="1166" t="s">
        <v>1787</v>
      </c>
      <c r="L80" s="1037" t="str">
        <f>IF(VLOOKUP(_xlfn.TEXTBEFORE($J80,";",1,0,1),Table2[[Label]:[Reference(s)]],5,FALSE)=0,"",VLOOKUP(_xlfn.TEXTBEFORE($J80,";",1,0,1),Table2[[Label]:[Reference(s)]],5,FALSE))</f>
        <v>String</v>
      </c>
      <c r="M80" s="1026" t="str">
        <f>IF(VLOOKUP(_xlfn.TEXTBEFORE($J80,";",1,0,1),Table2[[Label]:[Reference(s)]],6,FALSE)=0,"",VLOOKUP(_xlfn.TEXTBEFORE($J80,";",1,0,1),Table2[[Label]:[Reference(s)]],6,FALSE))</f>
        <v>NN</v>
      </c>
      <c r="N80" s="1026" t="str">
        <f>IF(VLOOKUP(_xlfn.TEXTBEFORE($J80,";",1,0,1),Table2[[Label]:[Reference(s)]],7,FALSE)=0,"",VLOOKUP(_xlfn.TEXTBEFORE($J80,";",1,0,1),Table2[[Label]:[Reference(s)]],7,FALSE))</f>
        <v>(2) 2</v>
      </c>
      <c r="O80" s="1026" t="str">
        <f>IF(VLOOKUP(_xlfn.TEXTBEFORE($J80,";",1,0,1),Table2[[Label]:[Reference(s)]],8,FALSE)=0,"",VLOOKUP(_xlfn.TEXTBEFORE($J80,";",1,0,1),Table2[[Label]:[Reference(s)]],8,FALSE))</f>
        <v>(2) 2</v>
      </c>
      <c r="P80" s="1026" t="str">
        <f>IF(VLOOKUP(_xlfn.TEXTBEFORE($J80,";",1,0,1),Table2[[Label]:[Reference(s)]],9,FALSE)=0,"",VLOOKUP(_xlfn.TEXTBEFORE($J80,";",1,0,1),Table2[[Label]:[Reference(s)]],9,FALSE))</f>
        <v xml:space="preserve">Please follow these instructions: (13) Treasury Bureau of Fiscal Service Shared Accounting Module (SAM) Service: Treasury Account Symbol (TAS-BETC)
https://www.fiscal.treasury.gov/sam/ </v>
      </c>
      <c r="Q80" s="1026" t="str">
        <f>IF(VLOOKUP(_xlfn.TEXTBEFORE($J80,";",1,0,1),Table2[[Label]:[Reference(s)]],10,FALSE)=0,"",VLOOKUP(_xlfn.TEXTBEFORE($J80,";",1,0,1),Table2[[Label]:[Reference(s)]],10,FALSE))</f>
        <v/>
      </c>
      <c r="R80" s="1038" t="str">
        <f>IF(VLOOKUP(_xlfn.TEXTBEFORE($J80,";",1,0,1),Table2[[Label]:[Reference(s)]],14,FALSE)=0,"",VLOOKUP(_xlfn.TEXTBEFORE($J80,";",1,0,1),Table2[[Label]:[Reference(s)]],14,FALSE))</f>
        <v>(1) 2 CFR 200.203;
(2) GSDM v1.1;
(3) SAM.gov Assistance Listing;
(5) 31 USC 6102</v>
      </c>
    </row>
    <row r="81" spans="1:18" ht="76.5" x14ac:dyDescent="0.25">
      <c r="A81" s="1164"/>
      <c r="B81" s="1039"/>
      <c r="C81" s="1022"/>
      <c r="D81" s="1091"/>
      <c r="E81" s="1014"/>
      <c r="F81" s="1015"/>
      <c r="G81" s="1026" t="str">
        <f>IF(VLOOKUP(_xlfn.TEXTBEFORE($J81,";",1,0,1),Table2[[Label]:[Reference(s)]],2,FALSE)=0,"",VLOOKUP(_xlfn.TEXTBEFORE($J81,";",1,0,1),Table2[[Label]:[Reference(s)]],2,FALSE))</f>
        <v>The Treasury-defined identifier for the federal government department or agency receiving funds through an allocation transfer, a type of non-expenditure transfer of budget authority.</v>
      </c>
      <c r="H81" s="1165" t="s">
        <v>1652</v>
      </c>
      <c r="I81" s="1165" t="s">
        <v>1652</v>
      </c>
      <c r="J81" s="1018" t="s">
        <v>4689</v>
      </c>
      <c r="K81" s="1166" t="s">
        <v>1787</v>
      </c>
      <c r="L81" s="1037" t="str">
        <f>IF(VLOOKUP(_xlfn.TEXTBEFORE($J81,";",1,0,1),Table2[[Label]:[Reference(s)]],5,FALSE)=0,"",VLOOKUP(_xlfn.TEXTBEFORE($J81,";",1,0,1),Table2[[Label]:[Reference(s)]],5,FALSE))</f>
        <v>String</v>
      </c>
      <c r="M81" s="1026" t="str">
        <f>IF(VLOOKUP(_xlfn.TEXTBEFORE($J81,";",1,0,1),Table2[[Label]:[Reference(s)]],6,FALSE)=0,"",VLOOKUP(_xlfn.TEXTBEFORE($J81,";",1,0,1),Table2[[Label]:[Reference(s)]],6,FALSE))</f>
        <v>NNN</v>
      </c>
      <c r="N81" s="1026" t="str">
        <f>IF(VLOOKUP(_xlfn.TEXTBEFORE($J81,";",1,0,1),Table2[[Label]:[Reference(s)]],7,FALSE)=0,"",VLOOKUP(_xlfn.TEXTBEFORE($J81,";",1,0,1),Table2[[Label]:[Reference(s)]],7,FALSE))</f>
        <v>(2) 3</v>
      </c>
      <c r="O81" s="1026" t="str">
        <f>IF(VLOOKUP(_xlfn.TEXTBEFORE($J81,";",1,0,1),Table2[[Label]:[Reference(s)]],8,FALSE)=0,"",VLOOKUP(_xlfn.TEXTBEFORE($J81,";",1,0,1),Table2[[Label]:[Reference(s)]],8,FALSE))</f>
        <v>(2) 3</v>
      </c>
      <c r="P81" s="1026" t="str">
        <f>IF(VLOOKUP(_xlfn.TEXTBEFORE($J81,";",1,0,1),Table2[[Label]:[Reference(s)]],9,FALSE)=0,"",VLOOKUP(_xlfn.TEXTBEFORE($J81,";",1,0,1),Table2[[Label]:[Reference(s)]],9,FALSE))</f>
        <v xml:space="preserve">Please follow these instructions:  (13) Treasury Bureau of Fiscal Service Shared Accounting Module (SAM) Service: Treasury Account Symbol (TAS-BETC)
https://www.fiscal.treasury.gov/sam/ </v>
      </c>
      <c r="Q81" s="1026" t="str">
        <f>IF(VLOOKUP(_xlfn.TEXTBEFORE($J81,";",1,0,1),Table2[[Label]:[Reference(s)]],10,FALSE)=0,"",VLOOKUP(_xlfn.TEXTBEFORE($J81,";",1,0,1),Table2[[Label]:[Reference(s)]],10,FALSE))</f>
        <v/>
      </c>
      <c r="R81" s="1038" t="str">
        <f>IF(VLOOKUP(_xlfn.TEXTBEFORE($J81,";",1,0,1),Table2[[Label]:[Reference(s)]],14,FALSE)=0,"",VLOOKUP(_xlfn.TEXTBEFORE($J81,";",1,0,1),Table2[[Label]:[Reference(s)]],14,FALSE))</f>
        <v>(1) 2 CFR 200.203;
(2) GSDM v1.1;
(3) SAM.gov Assistance Listing;
(5) 31 USC 6102</v>
      </c>
    </row>
    <row r="82" spans="1:18" ht="72.75" customHeight="1" x14ac:dyDescent="0.25">
      <c r="A82" s="1164"/>
      <c r="B82" s="1039"/>
      <c r="C82" s="1022"/>
      <c r="D82" s="1091"/>
      <c r="E82" s="1014"/>
      <c r="F82" s="1015"/>
      <c r="G82" s="1026" t="str">
        <f>IF(VLOOKUP(_xlfn.TEXTBEFORE($J82,";",1,0,1),Table2[[Label]:[Reference(s)]],2,FALSE)=0,"",VLOOKUP(_xlfn.TEXTBEFORE($J82,";",1,0,1),Table2[[Label]:[Reference(s)]],2,FALSE))</f>
        <v>The Treasury-defined identifier for the federal government department or agency that is responsible for the Treasury account.</v>
      </c>
      <c r="H82" s="1165" t="s">
        <v>1652</v>
      </c>
      <c r="I82" s="1165" t="s">
        <v>1652</v>
      </c>
      <c r="J82" s="1018" t="s">
        <v>4492</v>
      </c>
      <c r="K82" s="1166" t="s">
        <v>1787</v>
      </c>
      <c r="L82" s="1037" t="str">
        <f>IF(VLOOKUP(_xlfn.TEXTBEFORE($J82,";",1,0,1),Table2[[Label]:[Reference(s)]],5,FALSE)=0,"",VLOOKUP(_xlfn.TEXTBEFORE($J82,";",1,0,1),Table2[[Label]:[Reference(s)]],5,FALSE))</f>
        <v>String</v>
      </c>
      <c r="M82" s="1026" t="str">
        <f>IF(VLOOKUP(_xlfn.TEXTBEFORE($J82,";",1,0,1),Table2[[Label]:[Reference(s)]],6,FALSE)=0,"",VLOOKUP(_xlfn.TEXTBEFORE($J82,";",1,0,1),Table2[[Label]:[Reference(s)]],6,FALSE))</f>
        <v>NNN</v>
      </c>
      <c r="N82" s="1026" t="str">
        <f>IF(VLOOKUP(_xlfn.TEXTBEFORE($J82,";",1,0,1),Table2[[Label]:[Reference(s)]],7,FALSE)=0,"",VLOOKUP(_xlfn.TEXTBEFORE($J82,";",1,0,1),Table2[[Label]:[Reference(s)]],7,FALSE))</f>
        <v>(2) 3</v>
      </c>
      <c r="O82" s="1026" t="str">
        <f>IF(VLOOKUP(_xlfn.TEXTBEFORE($J82,";",1,0,1),Table2[[Label]:[Reference(s)]],8,FALSE)=0,"",VLOOKUP(_xlfn.TEXTBEFORE($J82,";",1,0,1),Table2[[Label]:[Reference(s)]],8,FALSE))</f>
        <v>(2) 3</v>
      </c>
      <c r="P82" s="1026" t="str">
        <f>IF(VLOOKUP(_xlfn.TEXTBEFORE($J82,";",1,0,1),Table2[[Label]:[Reference(s)]],9,FALSE)=0,"",VLOOKUP(_xlfn.TEXTBEFORE($J82,";",1,0,1),Table2[[Label]:[Reference(s)]],9,FALSE))</f>
        <v xml:space="preserve">Please follow these instructions: (13) Treasury Bureau of Fiscal Service Shared Accounting Module (SAM) Service: Treasury Account Symbol (TAS-BETC)
https://www.fiscal.treasury.gov/sam/ </v>
      </c>
      <c r="Q82" s="1026" t="str">
        <f>IF(VLOOKUP(_xlfn.TEXTBEFORE($J82,";",1,0,1),Table2[[Label]:[Reference(s)]],10,FALSE)=0,"",VLOOKUP(_xlfn.TEXTBEFORE($J82,";",1,0,1),Table2[[Label]:[Reference(s)]],10,FALSE))</f>
        <v/>
      </c>
      <c r="R82" s="1038" t="str">
        <f>IF(VLOOKUP(_xlfn.TEXTBEFORE($J82,";",1,0,1),Table2[[Label]:[Reference(s)]],14,FALSE)=0,"",VLOOKUP(_xlfn.TEXTBEFORE($J82,";",1,0,1),Table2[[Label]:[Reference(s)]],14,FALSE))</f>
        <v>(1) 2 CFR 200.203;
(2) GSDM v1.1;
(3) SAM.gov Assistance Listing;
(5) 31 USC 6102</v>
      </c>
    </row>
    <row r="83" spans="1:18" ht="76.5" x14ac:dyDescent="0.25">
      <c r="A83" s="1164"/>
      <c r="B83" s="1039"/>
      <c r="C83" s="1022"/>
      <c r="D83" s="1091"/>
      <c r="E83" s="1014"/>
      <c r="F83" s="1015"/>
      <c r="G83" s="1026" t="str">
        <f>IF(VLOOKUP(_xlfn.TEXTBEFORE($J83,";",1,0,1),Table2[[Label]:[Reference(s)]],2,FALSE)=0,"",VLOOKUP(_xlfn.TEXTBEFORE($J83,";",1,0,1),Table2[[Label]:[Reference(s)]],2,FALSE))</f>
        <v>The first federal government fiscal year of availability under law that an appropriation account may incur new obligations.</v>
      </c>
      <c r="H83" s="1165" t="s">
        <v>1652</v>
      </c>
      <c r="I83" s="1165" t="s">
        <v>1652</v>
      </c>
      <c r="J83" s="1018" t="s">
        <v>4690</v>
      </c>
      <c r="K83" s="1166" t="s">
        <v>1787</v>
      </c>
      <c r="L83" s="1037" t="str">
        <f>IF(VLOOKUP(_xlfn.TEXTBEFORE($J83,";",1,0,1),Table2[[Label]:[Reference(s)]],5,FALSE)=0,"",VLOOKUP(_xlfn.TEXTBEFORE($J83,";",1,0,1),Table2[[Label]:[Reference(s)]],5,FALSE))</f>
        <v>String</v>
      </c>
      <c r="M83" s="1026" t="str">
        <f>IF(VLOOKUP(_xlfn.TEXTBEFORE($J83,";",1,0,1),Table2[[Label]:[Reference(s)]],6,FALSE)=0,"",VLOOKUP(_xlfn.TEXTBEFORE($J83,";",1,0,1),Table2[[Label]:[Reference(s)]],6,FALSE))</f>
        <v>NNNN</v>
      </c>
      <c r="N83" s="1026" t="str">
        <f>IF(VLOOKUP(_xlfn.TEXTBEFORE($J83,";",1,0,1),Table2[[Label]:[Reference(s)]],7,FALSE)=0,"",VLOOKUP(_xlfn.TEXTBEFORE($J83,";",1,0,1),Table2[[Label]:[Reference(s)]],7,FALSE))</f>
        <v>(2) 4</v>
      </c>
      <c r="O83" s="1026" t="str">
        <f>IF(VLOOKUP(_xlfn.TEXTBEFORE($J83,";",1,0,1),Table2[[Label]:[Reference(s)]],8,FALSE)=0,"",VLOOKUP(_xlfn.TEXTBEFORE($J83,";",1,0,1),Table2[[Label]:[Reference(s)]],8,FALSE))</f>
        <v>(2) 4</v>
      </c>
      <c r="P83" s="1026" t="str">
        <f>IF(VLOOKUP(_xlfn.TEXTBEFORE($J83,";",1,0,1),Table2[[Label]:[Reference(s)]],9,FALSE)=0,"",VLOOKUP(_xlfn.TEXTBEFORE($J83,";",1,0,1),Table2[[Label]:[Reference(s)]],9,FALSE))</f>
        <v/>
      </c>
      <c r="Q83" s="1026" t="str">
        <f>IF(VLOOKUP(_xlfn.TEXTBEFORE($J83,";",1,0,1),Table2[[Label]:[Reference(s)]],10,FALSE)=0,"",VLOOKUP(_xlfn.TEXTBEFORE($J83,";",1,0,1),Table2[[Label]:[Reference(s)]],10,FALSE))</f>
        <v/>
      </c>
      <c r="R83" s="1038" t="str">
        <f>IF(VLOOKUP(_xlfn.TEXTBEFORE($J83,";",1,0,1),Table2[[Label]:[Reference(s)]],14,FALSE)=0,"",VLOOKUP(_xlfn.TEXTBEFORE($J83,";",1,0,1),Table2[[Label]:[Reference(s)]],14,FALSE))</f>
        <v>(1) 2 CFR 200.203;
(2) GSDM v1.1;
(3) SAM.gov Assistance Listing;
(5) 31 USC 6102</v>
      </c>
    </row>
    <row r="84" spans="1:18" ht="76.5" x14ac:dyDescent="0.25">
      <c r="A84" s="1164"/>
      <c r="B84" s="1039"/>
      <c r="C84" s="1022"/>
      <c r="D84" s="1091"/>
      <c r="E84" s="1014"/>
      <c r="F84" s="1015"/>
      <c r="G84" s="1026" t="str">
        <f>IF(VLOOKUP(_xlfn.TEXTBEFORE($J84,";",1,0,1),Table2[[Label]:[Reference(s)]],2,FALSE)=0,"",VLOOKUP(_xlfn.TEXTBEFORE($J84,";",1,0,1),Table2[[Label]:[Reference(s)]],2,FALSE))</f>
        <v>The last federal government fiscal year of funds availability under law that an appropriation account may incur new obligations.</v>
      </c>
      <c r="H84" s="1165" t="s">
        <v>1652</v>
      </c>
      <c r="I84" s="1165" t="s">
        <v>1652</v>
      </c>
      <c r="J84" s="1018" t="s">
        <v>4691</v>
      </c>
      <c r="K84" s="1166" t="s">
        <v>1787</v>
      </c>
      <c r="L84" s="1037" t="str">
        <f>IF(VLOOKUP(_xlfn.TEXTBEFORE($J84,";",1,0,1),Table2[[Label]:[Reference(s)]],5,FALSE)=0,"",VLOOKUP(_xlfn.TEXTBEFORE($J84,";",1,0,1),Table2[[Label]:[Reference(s)]],5,FALSE))</f>
        <v>String</v>
      </c>
      <c r="M84" s="1026" t="str">
        <f>IF(VLOOKUP(_xlfn.TEXTBEFORE($J84,";",1,0,1),Table2[[Label]:[Reference(s)]],6,FALSE)=0,"",VLOOKUP(_xlfn.TEXTBEFORE($J84,";",1,0,1),Table2[[Label]:[Reference(s)]],6,FALSE))</f>
        <v>NNNN</v>
      </c>
      <c r="N84" s="1026" t="str">
        <f>IF(VLOOKUP(_xlfn.TEXTBEFORE($J84,";",1,0,1),Table2[[Label]:[Reference(s)]],7,FALSE)=0,"",VLOOKUP(_xlfn.TEXTBEFORE($J84,";",1,0,1),Table2[[Label]:[Reference(s)]],7,FALSE))</f>
        <v>(2) 4</v>
      </c>
      <c r="O84" s="1026" t="str">
        <f>IF(VLOOKUP(_xlfn.TEXTBEFORE($J84,";",1,0,1),Table2[[Label]:[Reference(s)]],8,FALSE)=0,"",VLOOKUP(_xlfn.TEXTBEFORE($J84,";",1,0,1),Table2[[Label]:[Reference(s)]],8,FALSE))</f>
        <v>(2) 4</v>
      </c>
      <c r="P84" s="1026" t="str">
        <f>IF(VLOOKUP(_xlfn.TEXTBEFORE($J84,";",1,0,1),Table2[[Label]:[Reference(s)]],9,FALSE)=0,"",VLOOKUP(_xlfn.TEXTBEFORE($J84,";",1,0,1),Table2[[Label]:[Reference(s)]],9,FALSE))</f>
        <v/>
      </c>
      <c r="Q84" s="1026" t="str">
        <f>IF(VLOOKUP(_xlfn.TEXTBEFORE($J84,";",1,0,1),Table2[[Label]:[Reference(s)]],10,FALSE)=0,"",VLOOKUP(_xlfn.TEXTBEFORE($J84,";",1,0,1),Table2[[Label]:[Reference(s)]],10,FALSE))</f>
        <v/>
      </c>
      <c r="R84" s="1038" t="str">
        <f>IF(VLOOKUP(_xlfn.TEXTBEFORE($J84,";",1,0,1),Table2[[Label]:[Reference(s)]],14,FALSE)=0,"",VLOOKUP(_xlfn.TEXTBEFORE($J84,";",1,0,1),Table2[[Label]:[Reference(s)]],14,FALSE))</f>
        <v>(1) 2 CFR 200.203;
(2) GSDM v1.1;
(3) SAM.gov Assistance Listing;
(5) 31 USC 6102</v>
      </c>
    </row>
    <row r="85" spans="1:18" ht="76.5" x14ac:dyDescent="0.25">
      <c r="A85" s="1164"/>
      <c r="B85" s="1039"/>
      <c r="C85" s="1022"/>
      <c r="D85" s="1091"/>
      <c r="E85" s="1014"/>
      <c r="F85" s="1015"/>
      <c r="G85" s="1026" t="str">
        <f>IF(VLOOKUP(_xlfn.TEXTBEFORE($J85,";",1,0,1),Table2[[Label]:[Reference(s)]],2,FALSE)=0,"",VLOOKUP(_xlfn.TEXTBEFORE($J85,";",1,0,1),Table2[[Label]:[Reference(s)]],2,FALSE))</f>
        <v>The Treasury Account Symbol (TAS) component that indicates the availability period of budget authority associated with the account.</v>
      </c>
      <c r="H85" s="1165" t="s">
        <v>1652</v>
      </c>
      <c r="I85" s="1165" t="s">
        <v>1652</v>
      </c>
      <c r="J85" s="1018" t="s">
        <v>4692</v>
      </c>
      <c r="K85" s="1166" t="s">
        <v>1787</v>
      </c>
      <c r="L85" s="1037" t="str">
        <f>IF(VLOOKUP(_xlfn.TEXTBEFORE($J85,";",1,0,1),Table2[[Label]:[Reference(s)]],5,FALSE)=0,"",VLOOKUP(_xlfn.TEXTBEFORE($J85,";",1,0,1),Table2[[Label]:[Reference(s)]],5,FALSE))</f>
        <v>String</v>
      </c>
      <c r="M85" s="1026" t="str">
        <f>IF(VLOOKUP(_xlfn.TEXTBEFORE($J85,";",1,0,1),Table2[[Label]:[Reference(s)]],6,FALSE)=0,"",VLOOKUP(_xlfn.TEXTBEFORE($J85,";",1,0,1),Table2[[Label]:[Reference(s)]],6,FALSE))</f>
        <v>N</v>
      </c>
      <c r="N85" s="1026" t="str">
        <f>IF(VLOOKUP(_xlfn.TEXTBEFORE($J85,";",1,0,1),Table2[[Label]:[Reference(s)]],7,FALSE)=0,"",VLOOKUP(_xlfn.TEXTBEFORE($J85,";",1,0,1),Table2[[Label]:[Reference(s)]],7,FALSE))</f>
        <v>(2) 1</v>
      </c>
      <c r="O85" s="1026" t="str">
        <f>IF(VLOOKUP(_xlfn.TEXTBEFORE($J85,";",1,0,1),Table2[[Label]:[Reference(s)]],8,FALSE)=0,"",VLOOKUP(_xlfn.TEXTBEFORE($J85,";",1,0,1),Table2[[Label]:[Reference(s)]],8,FALSE))</f>
        <v>(2) 1</v>
      </c>
      <c r="P85" s="1026" t="str">
        <f>IF(VLOOKUP(_xlfn.TEXTBEFORE($J85,";",1,0,1),Table2[[Label]:[Reference(s)]],9,FALSE)=0,"",VLOOKUP(_xlfn.TEXTBEFORE($J85,";",1,0,1),Table2[[Label]:[Reference(s)]],9,FALSE))</f>
        <v>X = No-year accounts</v>
      </c>
      <c r="Q85" s="1026" t="str">
        <f>IF(VLOOKUP(_xlfn.TEXTBEFORE($J85,";",1,0,1),Table2[[Label]:[Reference(s)]],10,FALSE)=0,"",VLOOKUP(_xlfn.TEXTBEFORE($J85,";",1,0,1),Table2[[Label]:[Reference(s)]],10,FALSE))</f>
        <v/>
      </c>
      <c r="R85" s="1038" t="str">
        <f>IF(VLOOKUP(_xlfn.TEXTBEFORE($J85,";",1,0,1),Table2[[Label]:[Reference(s)]],14,FALSE)=0,"",VLOOKUP(_xlfn.TEXTBEFORE($J85,";",1,0,1),Table2[[Label]:[Reference(s)]],14,FALSE))</f>
        <v>(2) GSDM v1.1</v>
      </c>
    </row>
    <row r="86" spans="1:18" ht="126.75" customHeight="1" x14ac:dyDescent="0.25">
      <c r="A86" s="1164"/>
      <c r="B86" s="1039"/>
      <c r="C86" s="1022"/>
      <c r="D86" s="1091"/>
      <c r="E86" s="1014"/>
      <c r="F86" s="1015"/>
      <c r="G86" s="1026" t="str">
        <f>IF(VLOOKUP(_xlfn.TEXTBEFORE($J86,";",1,0,1),Table2[[Label]:[Reference(s)]],2,FALSE)=0,"",VLOOKUP(_xlfn.TEXTBEFORE($J86,";",1,0,1),Table2[[Label]:[Reference(s)]],2,FALSE))</f>
        <v>A Treasury-defined code that corresponds to the fund type (e.g., general, special), is provided with budget authority (e.g., appropriations or offsetting collections), and is used to incur obligations and make outlays.</v>
      </c>
      <c r="H86" s="1165" t="s">
        <v>1652</v>
      </c>
      <c r="I86" s="1165" t="s">
        <v>1652</v>
      </c>
      <c r="J86" s="1018" t="s">
        <v>4693</v>
      </c>
      <c r="K86" s="1166" t="s">
        <v>1787</v>
      </c>
      <c r="L86" s="1037" t="str">
        <f>IF(VLOOKUP(_xlfn.TEXTBEFORE($J86,";",1,0,1),Table2[[Label]:[Reference(s)]],5,FALSE)=0,"",VLOOKUP(_xlfn.TEXTBEFORE($J86,";",1,0,1),Table2[[Label]:[Reference(s)]],5,FALSE))</f>
        <v>String</v>
      </c>
      <c r="M86" s="1026" t="str">
        <f>IF(VLOOKUP(_xlfn.TEXTBEFORE($J86,";",1,0,1),Table2[[Label]:[Reference(s)]],6,FALSE)=0,"",VLOOKUP(_xlfn.TEXTBEFORE($J86,";",1,0,1),Table2[[Label]:[Reference(s)]],6,FALSE))</f>
        <v>NNNN</v>
      </c>
      <c r="N86" s="1026" t="str">
        <f>IF(VLOOKUP(_xlfn.TEXTBEFORE($J86,";",1,0,1),Table2[[Label]:[Reference(s)]],7,FALSE)=0,"",VLOOKUP(_xlfn.TEXTBEFORE($J86,";",1,0,1),Table2[[Label]:[Reference(s)]],7,FALSE))</f>
        <v>(2) 4</v>
      </c>
      <c r="O86" s="1026" t="str">
        <f>IF(VLOOKUP(_xlfn.TEXTBEFORE($J86,";",1,0,1),Table2[[Label]:[Reference(s)]],8,FALSE)=0,"",VLOOKUP(_xlfn.TEXTBEFORE($J86,";",1,0,1),Table2[[Label]:[Reference(s)]],8,FALSE))</f>
        <v>(2) 4</v>
      </c>
      <c r="P86" s="1026" t="str">
        <f>IF(VLOOKUP(_xlfn.TEXTBEFORE($J86,";",1,0,1),Table2[[Label]:[Reference(s)]],9,FALSE)=0,"",VLOOKUP(_xlfn.TEXTBEFORE($J86,";",1,0,1),Table2[[Label]:[Reference(s)]],9,FALSE))</f>
        <v xml:space="preserve">Please follow these instructions: (13) Treasury Bureau of Fiscal Service Shared Accounting Module (SAM) Service: Treasury Account Symbol (TAS-BETC)
https://www.fiscal.treasury.gov/sam/ </v>
      </c>
      <c r="Q86" s="1026" t="str">
        <f>IF(VLOOKUP(_xlfn.TEXTBEFORE($J86,";",1,0,1),Table2[[Label]:[Reference(s)]],10,FALSE)=0,"",VLOOKUP(_xlfn.TEXTBEFORE($J86,";",1,0,1),Table2[[Label]:[Reference(s)]],10,FALSE))</f>
        <v/>
      </c>
      <c r="R86" s="1038" t="str">
        <f>IF(VLOOKUP(_xlfn.TEXTBEFORE($J86,";",1,0,1),Table2[[Label]:[Reference(s)]],14,FALSE)=0,"",VLOOKUP(_xlfn.TEXTBEFORE($J86,";",1,0,1),Table2[[Label]:[Reference(s)]],14,FALSE))</f>
        <v>(1) 2 CFR 200.203;
(2) GSDM v1.1;
(3) SAM.gov Assistance Listing;
(5) 31 USC 6102</v>
      </c>
    </row>
    <row r="87" spans="1:18" ht="77.25" thickBot="1" x14ac:dyDescent="0.3">
      <c r="A87" s="1155"/>
      <c r="B87" s="1156"/>
      <c r="C87" s="1156"/>
      <c r="D87" s="1167"/>
      <c r="E87" s="1168"/>
      <c r="F87" s="1031"/>
      <c r="G87" s="1026" t="str">
        <f>IF(VLOOKUP(_xlfn.TEXTBEFORE($J87,";",1,0,1),Table2[[Label]:[Reference(s)]],2,FALSE)=0,"",VLOOKUP(_xlfn.TEXTBEFORE($J87,";",1,0,1),Table2[[Label]:[Reference(s)]],2,FALSE))</f>
        <v>A Treasury-defined subdivision of the Treasury main account code.</v>
      </c>
      <c r="H87" s="1165" t="s">
        <v>1652</v>
      </c>
      <c r="I87" s="1165" t="s">
        <v>1652</v>
      </c>
      <c r="J87" s="1018" t="s">
        <v>4694</v>
      </c>
      <c r="K87" s="1166" t="s">
        <v>1787</v>
      </c>
      <c r="L87" s="1037" t="str">
        <f>IF(VLOOKUP(_xlfn.TEXTBEFORE($J87,";",1,0,1),Table2[[Label]:[Reference(s)]],5,FALSE)=0,"",VLOOKUP(_xlfn.TEXTBEFORE($J87,";",1,0,1),Table2[[Label]:[Reference(s)]],5,FALSE))</f>
        <v>String</v>
      </c>
      <c r="M87" s="1026" t="str">
        <f>IF(VLOOKUP(_xlfn.TEXTBEFORE($J87,";",1,0,1),Table2[[Label]:[Reference(s)]],6,FALSE)=0,"",VLOOKUP(_xlfn.TEXTBEFORE($J87,";",1,0,1),Table2[[Label]:[Reference(s)]],6,FALSE))</f>
        <v>NNN</v>
      </c>
      <c r="N87" s="1026" t="str">
        <f>IF(VLOOKUP(_xlfn.TEXTBEFORE($J87,";",1,0,1),Table2[[Label]:[Reference(s)]],7,FALSE)=0,"",VLOOKUP(_xlfn.TEXTBEFORE($J87,";",1,0,1),Table2[[Label]:[Reference(s)]],7,FALSE))</f>
        <v>(2) 3</v>
      </c>
      <c r="O87" s="1026" t="str">
        <f>IF(VLOOKUP(_xlfn.TEXTBEFORE($J87,";",1,0,1),Table2[[Label]:[Reference(s)]],8,FALSE)=0,"",VLOOKUP(_xlfn.TEXTBEFORE($J87,";",1,0,1),Table2[[Label]:[Reference(s)]],8,FALSE))</f>
        <v>(2) 3</v>
      </c>
      <c r="P87" s="1026" t="str">
        <f>IF(VLOOKUP(_xlfn.TEXTBEFORE($J87,";",1,0,1),Table2[[Label]:[Reference(s)]],9,FALSE)=0,"",VLOOKUP(_xlfn.TEXTBEFORE($J87,";",1,0,1),Table2[[Label]:[Reference(s)]],9,FALSE))</f>
        <v xml:space="preserve">Please follow these instructions: (13) Treasury Bureau of Fiscal Service Shared Accounting Module (SAM) Service: Treasury Account Symbol (TAS-BETC)
https://www.fiscal.treasury.gov/sam/ </v>
      </c>
      <c r="Q87" s="1026" t="str">
        <f>IF(VLOOKUP(_xlfn.TEXTBEFORE($J87,";",1,0,1),Table2[[Label]:[Reference(s)]],10,FALSE)=0,"",VLOOKUP(_xlfn.TEXTBEFORE($J87,";",1,0,1),Table2[[Label]:[Reference(s)]],10,FALSE))</f>
        <v/>
      </c>
      <c r="R87" s="1038" t="str">
        <f>IF(VLOOKUP(_xlfn.TEXTBEFORE($J87,";",1,0,1),Table2[[Label]:[Reference(s)]],14,FALSE)=0,"",VLOOKUP(_xlfn.TEXTBEFORE($J87,";",1,0,1),Table2[[Label]:[Reference(s)]],14,FALSE))</f>
        <v>(1) 2 CFR 200.203;
(2) GSDM v1.1;
(3) SAM.gov Assistance Listing;
(5) 31 USC 6102</v>
      </c>
    </row>
    <row r="88" spans="1:18" ht="39" thickBot="1" x14ac:dyDescent="0.3">
      <c r="A88" s="1051">
        <v>6.01</v>
      </c>
      <c r="B88" s="1162" t="s">
        <v>1788</v>
      </c>
      <c r="C88" s="1169" t="s">
        <v>1696</v>
      </c>
      <c r="D88" s="1141" t="s">
        <v>1789</v>
      </c>
      <c r="E88" s="1142" t="s">
        <v>1790</v>
      </c>
      <c r="F88" s="1009" t="s">
        <v>1632</v>
      </c>
      <c r="G88" s="1094" t="str">
        <f>IF(VLOOKUP(_xlfn.TEXTBEFORE($J88,";",1,0,1),Table2[[Label]:[Reference(s)]],2,FALSE)=0,"",VLOOKUP(_xlfn.TEXTBEFORE($J88,";",1,0,1),Table2[[Label]:[Reference(s)]],2,FALSE))</f>
        <v>A description of a certification, accreditation, or other documentation required to apply for assistance.</v>
      </c>
      <c r="H88" s="1050" t="s">
        <v>1638</v>
      </c>
      <c r="I88" s="1095" t="s">
        <v>1639</v>
      </c>
      <c r="J88" s="1085" t="s">
        <v>583</v>
      </c>
      <c r="K88" s="1009" t="s">
        <v>1640</v>
      </c>
      <c r="L88" s="1089" t="str">
        <f>IF(VLOOKUP(_xlfn.TEXTBEFORE($J88,";",1,0,1),Table2[[Label]:[Reference(s)]],5,FALSE)=0,"",VLOOKUP(_xlfn.TEXTBEFORE($J88,";",1,0,1),Table2[[Label]:[Reference(s)]],5,FALSE))</f>
        <v>String</v>
      </c>
      <c r="M88" s="1043" t="str">
        <f>IF(VLOOKUP(_xlfn.TEXTBEFORE($J88,";",1,0,1),Table2[[Label]:[Reference(s)]],6,FALSE)=0,"",VLOOKUP(_xlfn.TEXTBEFORE($J88,";",1,0,1),Table2[[Label]:[Reference(s)]],6,FALSE))</f>
        <v/>
      </c>
      <c r="N88" s="1043" t="str">
        <f>IF(VLOOKUP(_xlfn.TEXTBEFORE($J88,";",1,0,1),Table2[[Label]:[Reference(s)]],7,FALSE)=0,"",VLOOKUP(_xlfn.TEXTBEFORE($J88,";",1,0,1),Table2[[Label]:[Reference(s)]],7,FALSE))</f>
        <v/>
      </c>
      <c r="O88" s="1043" t="str">
        <f>IF(VLOOKUP(_xlfn.TEXTBEFORE($J88,";",1,0,1),Table2[[Label]:[Reference(s)]],8,FALSE)=0,"",VLOOKUP(_xlfn.TEXTBEFORE($J88,";",1,0,1),Table2[[Label]:[Reference(s)]],8,FALSE))</f>
        <v>(3) 5000</v>
      </c>
      <c r="P88" s="1043" t="str">
        <f>IF(VLOOKUP(_xlfn.TEXTBEFORE($J88,";",1,0,1),Table2[[Label]:[Reference(s)]],9,FALSE)=0,"",VLOOKUP(_xlfn.TEXTBEFORE($J88,";",1,0,1),Table2[[Label]:[Reference(s)]],9,FALSE))</f>
        <v/>
      </c>
      <c r="Q88" s="1043" t="str">
        <f>IF(VLOOKUP(_xlfn.TEXTBEFORE($J88,";",1,0,1),Table2[[Label]:[Reference(s)]],10,FALSE)=0,"",VLOOKUP(_xlfn.TEXTBEFORE($J88,";",1,0,1),Table2[[Label]:[Reference(s)]],10,FALSE))</f>
        <v/>
      </c>
      <c r="R88" s="1090" t="str">
        <f>IF(VLOOKUP(_xlfn.TEXTBEFORE($J88,";",1,0,1),Table2[[Label]:[Reference(s)]],14,FALSE)=0,"",VLOOKUP(_xlfn.TEXTBEFORE($J88,";",1,0,1),Table2[[Label]:[Reference(s)]],14,FALSE))</f>
        <v>(1) 2 CFR 200.203;
(3) SAM.gov Assistance Listing;
(5) 31 USC 6102</v>
      </c>
    </row>
    <row r="89" spans="1:18" ht="38.25" x14ac:dyDescent="0.25">
      <c r="A89" s="1140">
        <v>6.02</v>
      </c>
      <c r="B89" s="1065" t="s">
        <v>1791</v>
      </c>
      <c r="C89" s="1151" t="s">
        <v>1792</v>
      </c>
      <c r="D89" s="1163" t="s">
        <v>1793</v>
      </c>
      <c r="E89" s="1060" t="s">
        <v>1794</v>
      </c>
      <c r="F89" s="1025" t="s">
        <v>1632</v>
      </c>
      <c r="G89" s="1026" t="str">
        <f>IF(VLOOKUP(_xlfn.TEXTBEFORE($J89,";",1,0,1),Table2[[Label]:[Reference(s)]],2,FALSE)=0,"",VLOOKUP(_xlfn.TEXTBEFORE($J89,";",1,0,1),Table2[[Label]:[Reference(s)]],2,FALSE))</f>
        <v>A code that indicates the category of legal entity or individual that is eligible to apply for an award.</v>
      </c>
      <c r="H89" s="1058" t="s">
        <v>1633</v>
      </c>
      <c r="I89" s="1058" t="s">
        <v>4593</v>
      </c>
      <c r="J89" s="1153" t="s">
        <v>4499</v>
      </c>
      <c r="K89" s="1086" t="s">
        <v>1635</v>
      </c>
      <c r="L89" s="1114" t="str">
        <f>IF(VLOOKUP(_xlfn.TEXTBEFORE($J89,";",1,0,1),Table2[[Label]:[Reference(s)]],5,FALSE)=0,"",VLOOKUP(_xlfn.TEXTBEFORE($J89,";",1,0,1),Table2[[Label]:[Reference(s)]],5,FALSE))</f>
        <v>String</v>
      </c>
      <c r="M89" s="1114" t="str">
        <f>IF(VLOOKUP(_xlfn.TEXTBEFORE($J89,";",1,0,1),Table2[[Label]:[Reference(s)]],6,FALSE)=0,"",VLOOKUP(_xlfn.TEXTBEFORE($J89,";",1,0,1),Table2[[Label]:[Reference(s)]],6,FALSE))</f>
        <v>AANNNN</v>
      </c>
      <c r="N89" s="1114">
        <f>IF(VLOOKUP(_xlfn.TEXTBEFORE($J89,";",1,0,1),Table2[[Label]:[Reference(s)]],7,FALSE)=0,"",VLOOKUP(_xlfn.TEXTBEFORE($J89,";",1,0,1),Table2[[Label]:[Reference(s)]],7,FALSE))</f>
        <v>6</v>
      </c>
      <c r="O89" s="1114">
        <f>IF(VLOOKUP(_xlfn.TEXTBEFORE($J89,";",1,0,1),Table2[[Label]:[Reference(s)]],8,FALSE)=0,"",VLOOKUP(_xlfn.TEXTBEFORE($J89,";",1,0,1),Table2[[Label]:[Reference(s)]],8,FALSE))</f>
        <v>6</v>
      </c>
      <c r="P89" s="1114" t="str">
        <f>IF(VLOOKUP(_xlfn.TEXTBEFORE($J89,";",1,0,1),Table2[[Label]:[Reference(s)]],9,FALSE)=0,"",VLOOKUP(_xlfn.TEXTBEFORE($J89,";",1,0,1),Table2[[Label]:[Reference(s)]],9,FALSE))</f>
        <v>Please follow these instructions: Use domain values outlined in the 'Entity Types' tab</v>
      </c>
      <c r="Q89" s="1114" t="str">
        <f>IF(VLOOKUP(_xlfn.TEXTBEFORE($J89,";",1,0,1),Table2[[Label]:[Reference(s)]],10,FALSE)=0,"",VLOOKUP(_xlfn.TEXTBEFORE($J89,";",1,0,1),Table2[[Label]:[Reference(s)]],10,FALSE))</f>
        <v/>
      </c>
      <c r="R89" s="1119" t="str">
        <f>IF(VLOOKUP(_xlfn.TEXTBEFORE($J89,";",1,0,1),Table2[[Label]:[Reference(s)]],14,FALSE)=0,"",VLOOKUP(_xlfn.TEXTBEFORE($J89,";",1,0,1),Table2[[Label]:[Reference(s)]],14,FALSE))</f>
        <v>(1) 2 CFR 200.203;
(3) SAM.gov Assistance Listing;
(5) 31 USC 6102</v>
      </c>
    </row>
    <row r="90" spans="1:18" ht="30.75" customHeight="1" x14ac:dyDescent="0.25">
      <c r="A90" s="1139"/>
      <c r="B90" s="1039"/>
      <c r="C90" s="1170"/>
      <c r="D90" s="1091"/>
      <c r="E90" s="1014"/>
      <c r="F90" s="1015"/>
      <c r="G90" s="1026" t="str">
        <f>IF(VLOOKUP(_xlfn.TEXTBEFORE($J90,";",1,0,1),Table2[[Label]:[Reference(s)]],2,FALSE)=0,"",VLOOKUP(_xlfn.TEXTBEFORE($J90,";",1,0,1),Table2[[Label]:[Reference(s)]],2,FALSE))</f>
        <v>The name of the category of legal entity or individual that is eligible to apply for an award.</v>
      </c>
      <c r="H90" s="1035"/>
      <c r="I90" s="1035"/>
      <c r="J90" s="1063" t="s">
        <v>4500</v>
      </c>
      <c r="K90" s="1064" t="s">
        <v>1635</v>
      </c>
      <c r="L90" s="1026" t="str">
        <f>IF(VLOOKUP(_xlfn.TEXTBEFORE($J90,";",1,0,1),Table2[[Label]:[Reference(s)]],5,FALSE)=0,"",VLOOKUP(_xlfn.TEXTBEFORE($J90,";",1,0,1),Table2[[Label]:[Reference(s)]],5,FALSE))</f>
        <v>String</v>
      </c>
      <c r="M90" s="1026" t="str">
        <f>IF(VLOOKUP(_xlfn.TEXTBEFORE($J90,";",1,0,1),Table2[[Label]:[Reference(s)]],6,FALSE)=0,"",VLOOKUP(_xlfn.TEXTBEFORE($J90,";",1,0,1),Table2[[Label]:[Reference(s)]],6,FALSE))</f>
        <v/>
      </c>
      <c r="N90" s="1026" t="str">
        <f>IF(VLOOKUP(_xlfn.TEXTBEFORE($J90,";",1,0,1),Table2[[Label]:[Reference(s)]],7,FALSE)=0,"",VLOOKUP(_xlfn.TEXTBEFORE($J90,";",1,0,1),Table2[[Label]:[Reference(s)]],7,FALSE))</f>
        <v/>
      </c>
      <c r="O90" s="1026">
        <f>IF(VLOOKUP(_xlfn.TEXTBEFORE($J90,";",1,0,1),Table2[[Label]:[Reference(s)]],8,FALSE)=0,"",VLOOKUP(_xlfn.TEXTBEFORE($J90,";",1,0,1),Table2[[Label]:[Reference(s)]],8,FALSE))</f>
        <v>255</v>
      </c>
      <c r="P90" s="1026" t="str">
        <f>IF(VLOOKUP(_xlfn.TEXTBEFORE($J90,";",1,0,1),Table2[[Label]:[Reference(s)]],9,FALSE)=0,"",VLOOKUP(_xlfn.TEXTBEFORE($J90,";",1,0,1),Table2[[Label]:[Reference(s)]],9,FALSE))</f>
        <v>Please follow these instructions: Use domain values outlined in the 'Entity Types' tab</v>
      </c>
      <c r="Q90" s="1026" t="str">
        <f>IF(VLOOKUP(_xlfn.TEXTBEFORE($J90,";",1,0,1),Table2[[Label]:[Reference(s)]],10,FALSE)=0,"",VLOOKUP(_xlfn.TEXTBEFORE($J90,";",1,0,1),Table2[[Label]:[Reference(s)]],10,FALSE))</f>
        <v/>
      </c>
      <c r="R90" s="1104" t="str">
        <f>IF(VLOOKUP(_xlfn.TEXTBEFORE($J90,";",1,0,1),Table2[[Label]:[Reference(s)]],14,FALSE)=0,"",VLOOKUP(_xlfn.TEXTBEFORE($J90,";",1,0,1),Table2[[Label]:[Reference(s)]],14,FALSE))</f>
        <v>(1) 2 CFR 200.203;
(5) 31 USC 6102</v>
      </c>
    </row>
    <row r="91" spans="1:18" ht="38.25" x14ac:dyDescent="0.25">
      <c r="A91" s="1139"/>
      <c r="B91" s="1039"/>
      <c r="C91" s="1170"/>
      <c r="D91" s="1091" t="s">
        <v>1795</v>
      </c>
      <c r="E91" s="1014" t="s">
        <v>1796</v>
      </c>
      <c r="F91" s="1015" t="s">
        <v>4676</v>
      </c>
      <c r="G91" s="1026" t="str">
        <f>IF(VLOOKUP(_xlfn.TEXTBEFORE($J91,";",1,0,1),Table2[[Label]:[Reference(s)]],2,FALSE)=0,"",VLOOKUP(_xlfn.TEXTBEFORE($J91,";",1,0,1),Table2[[Label]:[Reference(s)]],2,FALSE))</f>
        <v>A code that indicates the significant characteristic of a legal entity or individual that is eligible to apply for an award.</v>
      </c>
      <c r="H91" s="1035" t="s">
        <v>1638</v>
      </c>
      <c r="I91" s="1035" t="s">
        <v>4613</v>
      </c>
      <c r="J91" s="1063" t="s">
        <v>4502</v>
      </c>
      <c r="K91" s="1064" t="s">
        <v>1635</v>
      </c>
      <c r="L91" s="1026" t="str">
        <f>IF(VLOOKUP(_xlfn.TEXTBEFORE($J91,";",1,0,1),Table2[[Label]:[Reference(s)]],5,FALSE)=0,"",VLOOKUP(_xlfn.TEXTBEFORE($J91,";",1,0,1),Table2[[Label]:[Reference(s)]],5,FALSE))</f>
        <v>String</v>
      </c>
      <c r="M91" s="1026" t="str">
        <f>IF(VLOOKUP(_xlfn.TEXTBEFORE($J91,";",1,0,1),Table2[[Label]:[Reference(s)]],6,FALSE)=0,"",VLOOKUP(_xlfn.TEXTBEFORE($J91,";",1,0,1),Table2[[Label]:[Reference(s)]],6,FALSE))</f>
        <v>AANNNN</v>
      </c>
      <c r="N91" s="1026">
        <f>IF(VLOOKUP(_xlfn.TEXTBEFORE($J91,";",1,0,1),Table2[[Label]:[Reference(s)]],7,FALSE)=0,"",VLOOKUP(_xlfn.TEXTBEFORE($J91,";",1,0,1),Table2[[Label]:[Reference(s)]],7,FALSE))</f>
        <v>6</v>
      </c>
      <c r="O91" s="1026">
        <f>IF(VLOOKUP(_xlfn.TEXTBEFORE($J91,";",1,0,1),Table2[[Label]:[Reference(s)]],8,FALSE)=0,"",VLOOKUP(_xlfn.TEXTBEFORE($J91,";",1,0,1),Table2[[Label]:[Reference(s)]],8,FALSE))</f>
        <v>6</v>
      </c>
      <c r="P91" s="1026" t="str">
        <f>IF(VLOOKUP(_xlfn.TEXTBEFORE($J91,";",1,0,1),Table2[[Label]:[Reference(s)]],9,FALSE)=0,"",VLOOKUP(_xlfn.TEXTBEFORE($J91,";",1,0,1),Table2[[Label]:[Reference(s)]],9,FALSE))</f>
        <v>Please follow these instructions: Use domain values outlined in the 'Entity Attributes' tab</v>
      </c>
      <c r="Q91" s="1026" t="str">
        <f>IF(VLOOKUP(_xlfn.TEXTBEFORE($J91,";",1,0,1),Table2[[Label]:[Reference(s)]],10,FALSE)=0,"",VLOOKUP(_xlfn.TEXTBEFORE($J91,";",1,0,1),Table2[[Label]:[Reference(s)]],10,FALSE))</f>
        <v/>
      </c>
      <c r="R91" s="1104" t="str">
        <f>IF(VLOOKUP(_xlfn.TEXTBEFORE($J91,";",1,0,1),Table2[[Label]:[Reference(s)]],14,FALSE)=0,"",VLOOKUP(_xlfn.TEXTBEFORE($J91,";",1,0,1),Table2[[Label]:[Reference(s)]],14,FALSE))</f>
        <v>(1) 2 CFR 200.203;
(5) 31 USC 6102</v>
      </c>
    </row>
    <row r="92" spans="1:18" ht="34.5" customHeight="1" thickBot="1" x14ac:dyDescent="0.3">
      <c r="A92" s="1171"/>
      <c r="B92" s="1156"/>
      <c r="C92" s="1155"/>
      <c r="D92" s="1167"/>
      <c r="E92" s="1168"/>
      <c r="F92" s="1031"/>
      <c r="G92" s="1047" t="str">
        <f>IF(VLOOKUP(_xlfn.TEXTBEFORE($J92,";",1,0,1),Table2[[Label]:[Reference(s)]],2,FALSE)=0,"",VLOOKUP(_xlfn.TEXTBEFORE($J92,";",1,0,1),Table2[[Label]:[Reference(s)]],2,FALSE))</f>
        <v>The name of a significant characteristic of a legal entity or individual that is eligible to apply for an award.</v>
      </c>
      <c r="H92" s="1059"/>
      <c r="I92" s="1059"/>
      <c r="J92" s="1159" t="s">
        <v>4503</v>
      </c>
      <c r="K92" s="1160" t="s">
        <v>1635</v>
      </c>
      <c r="L92" s="1032" t="str">
        <f>IF(VLOOKUP(_xlfn.TEXTBEFORE($J92,";",1,0,1),Table2[[Label]:[Reference(s)]],5,FALSE)=0,"",VLOOKUP(_xlfn.TEXTBEFORE($J92,";",1,0,1),Table2[[Label]:[Reference(s)]],5,FALSE))</f>
        <v>String</v>
      </c>
      <c r="M92" s="1032" t="str">
        <f>IF(VLOOKUP(_xlfn.TEXTBEFORE($J92,";",1,0,1),Table2[[Label]:[Reference(s)]],6,FALSE)=0,"",VLOOKUP(_xlfn.TEXTBEFORE($J92,";",1,0,1),Table2[[Label]:[Reference(s)]],6,FALSE))</f>
        <v/>
      </c>
      <c r="N92" s="1032" t="str">
        <f>IF(VLOOKUP(_xlfn.TEXTBEFORE($J92,";",1,0,1),Table2[[Label]:[Reference(s)]],7,FALSE)=0,"",VLOOKUP(_xlfn.TEXTBEFORE($J92,";",1,0,1),Table2[[Label]:[Reference(s)]],7,FALSE))</f>
        <v/>
      </c>
      <c r="O92" s="1032">
        <f>IF(VLOOKUP(_xlfn.TEXTBEFORE($J92,";",1,0,1),Table2[[Label]:[Reference(s)]],8,FALSE)=0,"",VLOOKUP(_xlfn.TEXTBEFORE($J92,";",1,0,1),Table2[[Label]:[Reference(s)]],8,FALSE))</f>
        <v>255</v>
      </c>
      <c r="P92" s="1032" t="str">
        <f>IF(VLOOKUP(_xlfn.TEXTBEFORE($J92,";",1,0,1),Table2[[Label]:[Reference(s)]],9,FALSE)=0,"",VLOOKUP(_xlfn.TEXTBEFORE($J92,";",1,0,1),Table2[[Label]:[Reference(s)]],9,FALSE))</f>
        <v>Please follow these instructions: Use domain values outlined in the 'Entity Attributes' tab</v>
      </c>
      <c r="Q92" s="1032" t="str">
        <f>IF(VLOOKUP(_xlfn.TEXTBEFORE($J92,";",1,0,1),Table2[[Label]:[Reference(s)]],10,FALSE)=0,"",VLOOKUP(_xlfn.TEXTBEFORE($J92,";",1,0,1),Table2[[Label]:[Reference(s)]],10,FALSE))</f>
        <v/>
      </c>
      <c r="R92" s="1108" t="str">
        <f>IF(VLOOKUP(_xlfn.TEXTBEFORE($J92,";",1,0,1),Table2[[Label]:[Reference(s)]],14,FALSE)=0,"",VLOOKUP(_xlfn.TEXTBEFORE($J92,";",1,0,1),Table2[[Label]:[Reference(s)]],14,FALSE))</f>
        <v>(1) 2 CFR 200.203;
(5) 31 USC 6102</v>
      </c>
    </row>
    <row r="93" spans="1:18" ht="60" customHeight="1" thickBot="1" x14ac:dyDescent="0.3">
      <c r="A93" s="1172">
        <v>6.03</v>
      </c>
      <c r="B93" s="1088" t="s">
        <v>1797</v>
      </c>
      <c r="C93" s="1173" t="s">
        <v>1629</v>
      </c>
      <c r="D93" s="1036" t="s">
        <v>1798</v>
      </c>
      <c r="E93" s="1012" t="s">
        <v>1799</v>
      </c>
      <c r="F93" s="1009" t="s">
        <v>1632</v>
      </c>
      <c r="G93" s="1047" t="str">
        <f>IF(VLOOKUP(_xlfn.TEXTBEFORE($J93,";",1,0,1),Table2[[Label]:[Reference(s)]],2,FALSE)=0,"",VLOOKUP(_xlfn.TEXTBEFORE($J93,";",1,0,1),Table2[[Label]:[Reference(s)]],2,FALSE))</f>
        <v>A description outside of the defined applicant types/attributes of who may apply for an award, including any additional information on existing applicant types.</v>
      </c>
      <c r="H93" s="1011" t="s">
        <v>4653</v>
      </c>
      <c r="I93" s="1049" t="s">
        <v>1639</v>
      </c>
      <c r="J93" s="1018" t="s">
        <v>924</v>
      </c>
      <c r="K93" s="1011" t="s">
        <v>1640</v>
      </c>
      <c r="L93" s="1054" t="str">
        <f>IF(VLOOKUP(_xlfn.TEXTBEFORE($J93,";",1,0,1),Table2[[Label]:[Reference(s)]],5,FALSE)=0,"",VLOOKUP(_xlfn.TEXTBEFORE($J93,";",1,0,1),Table2[[Label]:[Reference(s)]],5,FALSE))</f>
        <v>String</v>
      </c>
      <c r="M93" s="1047" t="str">
        <f>IF(VLOOKUP(_xlfn.TEXTBEFORE($J93,";",1,0,1),Table2[[Label]:[Reference(s)]],6,FALSE)=0,"",VLOOKUP(_xlfn.TEXTBEFORE($J93,";",1,0,1),Table2[[Label]:[Reference(s)]],6,FALSE))</f>
        <v/>
      </c>
      <c r="N93" s="1047" t="str">
        <f>IF(VLOOKUP(_xlfn.TEXTBEFORE($J93,";",1,0,1),Table2[[Label]:[Reference(s)]],7,FALSE)=0,"",VLOOKUP(_xlfn.TEXTBEFORE($J93,";",1,0,1),Table2[[Label]:[Reference(s)]],7,FALSE))</f>
        <v/>
      </c>
      <c r="O93" s="1047" t="str">
        <f>IF(VLOOKUP(_xlfn.TEXTBEFORE($J93,";",1,0,1),Table2[[Label]:[Reference(s)]],8,FALSE)=0,"",VLOOKUP(_xlfn.TEXTBEFORE($J93,";",1,0,1),Table2[[Label]:[Reference(s)]],8,FALSE))</f>
        <v>(3) 5000</v>
      </c>
      <c r="P93" s="1047" t="str">
        <f>IF(VLOOKUP(_xlfn.TEXTBEFORE($J93,";",1,0,1),Table2[[Label]:[Reference(s)]],9,FALSE)=0,"",VLOOKUP(_xlfn.TEXTBEFORE($J93,";",1,0,1),Table2[[Label]:[Reference(s)]],9,FALSE))</f>
        <v/>
      </c>
      <c r="Q93" s="1047" t="str">
        <f>IF(VLOOKUP(_xlfn.TEXTBEFORE($J93,";",1,0,1),Table2[[Label]:[Reference(s)]],10,FALSE)=0,"",VLOOKUP(_xlfn.TEXTBEFORE($J93,";",1,0,1),Table2[[Label]:[Reference(s)]],10,FALSE))</f>
        <v/>
      </c>
      <c r="R93" s="1057" t="str">
        <f>IF(VLOOKUP(_xlfn.TEXTBEFORE($J93,";",1,0,1),Table2[[Label]:[Reference(s)]],14,FALSE)=0,"",VLOOKUP(_xlfn.TEXTBEFORE($J93,";",1,0,1),Table2[[Label]:[Reference(s)]],14,FALSE))</f>
        <v>(1) 2 CFR 200.203;
(3) SAM.gov Assistance Listing;
(5) 31 USC 6102</v>
      </c>
    </row>
    <row r="94" spans="1:18" ht="39" thickBot="1" x14ac:dyDescent="0.3">
      <c r="A94" s="1140">
        <v>6.04</v>
      </c>
      <c r="B94" s="1065" t="s">
        <v>1800</v>
      </c>
      <c r="C94" s="1065" t="s">
        <v>1792</v>
      </c>
      <c r="D94" s="1163" t="s">
        <v>1801</v>
      </c>
      <c r="E94" s="1060" t="s">
        <v>1802</v>
      </c>
      <c r="F94" s="1025" t="s">
        <v>1632</v>
      </c>
      <c r="G94" s="1043" t="str">
        <f>IF(VLOOKUP(_xlfn.TEXTBEFORE($J94,";",1,0,1),Table2[[Label]:[Reference(s)]],2,FALSE)=0,"",VLOOKUP(_xlfn.TEXTBEFORE($J94,";",1,0,1),Table2[[Label]:[Reference(s)]],2,FALSE))</f>
        <v>A code that indicates the category of legal entity or individual that is eligible to receive the ultimate benefits of the federal government assistance.</v>
      </c>
      <c r="H94" s="1058" t="s">
        <v>1633</v>
      </c>
      <c r="I94" s="1058" t="s">
        <v>4593</v>
      </c>
      <c r="J94" s="1153" t="s">
        <v>4507</v>
      </c>
      <c r="K94" s="1086" t="s">
        <v>1635</v>
      </c>
      <c r="L94" s="1089" t="str">
        <f>IF(VLOOKUP(_xlfn.TEXTBEFORE($J94,";",1,0,1),Table2[[Label]:[Reference(s)]],5,FALSE)=0,"",VLOOKUP(_xlfn.TEXTBEFORE($J94,";",1,0,1),Table2[[Label]:[Reference(s)]],5,FALSE))</f>
        <v>String</v>
      </c>
      <c r="M94" s="1043" t="str">
        <f>IF(VLOOKUP(_xlfn.TEXTBEFORE($J94,";",1,0,1),Table2[[Label]:[Reference(s)]],6,FALSE)=0,"",VLOOKUP(_xlfn.TEXTBEFORE($J94,";",1,0,1),Table2[[Label]:[Reference(s)]],6,FALSE))</f>
        <v>AANNNN</v>
      </c>
      <c r="N94" s="1043">
        <f>IF(VLOOKUP(_xlfn.TEXTBEFORE($J94,";",1,0,1),Table2[[Label]:[Reference(s)]],7,FALSE)=0,"",VLOOKUP(_xlfn.TEXTBEFORE($J94,";",1,0,1),Table2[[Label]:[Reference(s)]],7,FALSE))</f>
        <v>6</v>
      </c>
      <c r="O94" s="1043">
        <f>IF(VLOOKUP(_xlfn.TEXTBEFORE($J94,";",1,0,1),Table2[[Label]:[Reference(s)]],8,FALSE)=0,"",VLOOKUP(_xlfn.TEXTBEFORE($J94,";",1,0,1),Table2[[Label]:[Reference(s)]],8,FALSE))</f>
        <v>6</v>
      </c>
      <c r="P94" s="1043" t="str">
        <f>IF(VLOOKUP(_xlfn.TEXTBEFORE($J94,";",1,0,1),Table2[[Label]:[Reference(s)]],9,FALSE)=0,"",VLOOKUP(_xlfn.TEXTBEFORE($J94,";",1,0,1),Table2[[Label]:[Reference(s)]],9,FALSE))</f>
        <v>Please follow these instructions: Use domain values outlined in the 'Entity Types' tab</v>
      </c>
      <c r="Q94" s="1043" t="str">
        <f>IF(VLOOKUP(_xlfn.TEXTBEFORE($J94,";",1,0,1),Table2[[Label]:[Reference(s)]],10,FALSE)=0,"",VLOOKUP(_xlfn.TEXTBEFORE($J94,";",1,0,1),Table2[[Label]:[Reference(s)]],10,FALSE))</f>
        <v/>
      </c>
      <c r="R94" s="1090" t="str">
        <f>IF(VLOOKUP(_xlfn.TEXTBEFORE($J94,";",1,0,1),Table2[[Label]:[Reference(s)]],14,FALSE)=0,"",VLOOKUP(_xlfn.TEXTBEFORE($J94,";",1,0,1),Table2[[Label]:[Reference(s)]],14,FALSE))</f>
        <v>(1) 2 CFR 200.203;
(3) SAM.gov Assistance Listing;
(5) 31 USC 6102</v>
      </c>
    </row>
    <row r="95" spans="1:18" ht="39" thickBot="1" x14ac:dyDescent="0.3">
      <c r="A95" s="1140"/>
      <c r="B95" s="1065"/>
      <c r="C95" s="1065"/>
      <c r="D95" s="1091"/>
      <c r="E95" s="1014"/>
      <c r="F95" s="1015"/>
      <c r="G95" s="1026" t="str">
        <f>IF(VLOOKUP(_xlfn.TEXTBEFORE($J95,";",1,0,1),Table2[[Label]:[Reference(s)]],2,FALSE)=0,"",VLOOKUP(_xlfn.TEXTBEFORE($J95,";",1,0,1),Table2[[Label]:[Reference(s)]],2,FALSE))</f>
        <v>The name of the category of legal entity or individual that is eligible to receive the ultimate benefits of the federal government assistance.</v>
      </c>
      <c r="H95" s="1035" t="s">
        <v>1633</v>
      </c>
      <c r="I95" s="1035"/>
      <c r="J95" s="1063" t="s">
        <v>4508</v>
      </c>
      <c r="K95" s="1064" t="s">
        <v>1635</v>
      </c>
      <c r="L95" s="1037" t="str">
        <f>IF(VLOOKUP(_xlfn.TEXTBEFORE($J95,";",1,0,1),Table2[[Label]:[Reference(s)]],5,FALSE)=0,"",VLOOKUP(_xlfn.TEXTBEFORE($J95,";",1,0,1),Table2[[Label]:[Reference(s)]],5,FALSE))</f>
        <v>String</v>
      </c>
      <c r="M95" s="1026" t="str">
        <f>IF(VLOOKUP(_xlfn.TEXTBEFORE($J95,";",1,0,1),Table2[[Label]:[Reference(s)]],6,FALSE)=0,"",VLOOKUP(_xlfn.TEXTBEFORE($J95,";",1,0,1),Table2[[Label]:[Reference(s)]],6,FALSE))</f>
        <v/>
      </c>
      <c r="N95" s="1026" t="str">
        <f>IF(VLOOKUP(_xlfn.TEXTBEFORE($J95,";",1,0,1),Table2[[Label]:[Reference(s)]],7,FALSE)=0,"",VLOOKUP(_xlfn.TEXTBEFORE($J95,";",1,0,1),Table2[[Label]:[Reference(s)]],7,FALSE))</f>
        <v/>
      </c>
      <c r="O95" s="1026">
        <f>IF(VLOOKUP(_xlfn.TEXTBEFORE($J95,";",1,0,1),Table2[[Label]:[Reference(s)]],8,FALSE)=0,"",VLOOKUP(_xlfn.TEXTBEFORE($J95,";",1,0,1),Table2[[Label]:[Reference(s)]],8,FALSE))</f>
        <v>255</v>
      </c>
      <c r="P95" s="1026" t="str">
        <f>IF(VLOOKUP(_xlfn.TEXTBEFORE($J95,";",1,0,1),Table2[[Label]:[Reference(s)]],9,FALSE)=0,"",VLOOKUP(_xlfn.TEXTBEFORE($J95,";",1,0,1),Table2[[Label]:[Reference(s)]],9,FALSE))</f>
        <v>Please follow these instructions: Use domain values outlined in the 'Entity Types' tab</v>
      </c>
      <c r="Q95" s="1026" t="str">
        <f>IF(VLOOKUP(_xlfn.TEXTBEFORE($J95,";",1,0,1),Table2[[Label]:[Reference(s)]],10,FALSE)=0,"",VLOOKUP(_xlfn.TEXTBEFORE($J95,";",1,0,1),Table2[[Label]:[Reference(s)]],10,FALSE))</f>
        <v/>
      </c>
      <c r="R95" s="1038" t="str">
        <f>IF(VLOOKUP(_xlfn.TEXTBEFORE($J95,";",1,0,1),Table2[[Label]:[Reference(s)]],14,FALSE)=0,"",VLOOKUP(_xlfn.TEXTBEFORE($J95,";",1,0,1),Table2[[Label]:[Reference(s)]],14,FALSE))</f>
        <v>(1) 2 CFR 200.203;
(5) 31 USC 6102</v>
      </c>
    </row>
    <row r="96" spans="1:18" ht="39" thickBot="1" x14ac:dyDescent="0.3">
      <c r="A96" s="1140"/>
      <c r="B96" s="1065"/>
      <c r="C96" s="1065"/>
      <c r="D96" s="1091" t="s">
        <v>1803</v>
      </c>
      <c r="E96" s="1014" t="s">
        <v>1804</v>
      </c>
      <c r="F96" s="1015" t="s">
        <v>4676</v>
      </c>
      <c r="G96" s="1026" t="str">
        <f>IF(VLOOKUP(_xlfn.TEXTBEFORE($J96,";",1,0,1),Table2[[Label]:[Reference(s)]],2,FALSE)=0,"",VLOOKUP(_xlfn.TEXTBEFORE($J96,";",1,0,1),Table2[[Label]:[Reference(s)]],2,FALSE))</f>
        <v>A code that indicates the significant characteristic of legal entity or individual that is eligible to receive the ultimate benefits of the federal government assistance.</v>
      </c>
      <c r="H96" s="1035" t="s">
        <v>1638</v>
      </c>
      <c r="I96" s="1035" t="s">
        <v>4613</v>
      </c>
      <c r="J96" s="1063" t="s">
        <v>4510</v>
      </c>
      <c r="K96" s="1064" t="s">
        <v>1635</v>
      </c>
      <c r="L96" s="1037" t="str">
        <f>IF(VLOOKUP(_xlfn.TEXTBEFORE($J96,";",1,0,1),Table2[[Label]:[Reference(s)]],5,FALSE)=0,"",VLOOKUP(_xlfn.TEXTBEFORE($J96,";",1,0,1),Table2[[Label]:[Reference(s)]],5,FALSE))</f>
        <v>String</v>
      </c>
      <c r="M96" s="1026" t="str">
        <f>IF(VLOOKUP(_xlfn.TEXTBEFORE($J96,";",1,0,1),Table2[[Label]:[Reference(s)]],6,FALSE)=0,"",VLOOKUP(_xlfn.TEXTBEFORE($J96,";",1,0,1),Table2[[Label]:[Reference(s)]],6,FALSE))</f>
        <v>AANNNN</v>
      </c>
      <c r="N96" s="1026">
        <f>IF(VLOOKUP(_xlfn.TEXTBEFORE($J96,";",1,0,1),Table2[[Label]:[Reference(s)]],7,FALSE)=0,"",VLOOKUP(_xlfn.TEXTBEFORE($J96,";",1,0,1),Table2[[Label]:[Reference(s)]],7,FALSE))</f>
        <v>6</v>
      </c>
      <c r="O96" s="1026">
        <f>IF(VLOOKUP(_xlfn.TEXTBEFORE($J96,";",1,0,1),Table2[[Label]:[Reference(s)]],8,FALSE)=0,"",VLOOKUP(_xlfn.TEXTBEFORE($J96,";",1,0,1),Table2[[Label]:[Reference(s)]],8,FALSE))</f>
        <v>6</v>
      </c>
      <c r="P96" s="1026" t="str">
        <f>IF(VLOOKUP(_xlfn.TEXTBEFORE($J96,";",1,0,1),Table2[[Label]:[Reference(s)]],9,FALSE)=0,"",VLOOKUP(_xlfn.TEXTBEFORE($J96,";",1,0,1),Table2[[Label]:[Reference(s)]],9,FALSE))</f>
        <v>Please follow these instructions: Use domain values outlined in the 'Entity Attributes' tab</v>
      </c>
      <c r="Q96" s="1026" t="str">
        <f>IF(VLOOKUP(_xlfn.TEXTBEFORE($J96,";",1,0,1),Table2[[Label]:[Reference(s)]],10,FALSE)=0,"",VLOOKUP(_xlfn.TEXTBEFORE($J96,";",1,0,1),Table2[[Label]:[Reference(s)]],10,FALSE))</f>
        <v/>
      </c>
      <c r="R96" s="1038" t="str">
        <f>IF(VLOOKUP(_xlfn.TEXTBEFORE($J96,";",1,0,1),Table2[[Label]:[Reference(s)]],14,FALSE)=0,"",VLOOKUP(_xlfn.TEXTBEFORE($J96,";",1,0,1),Table2[[Label]:[Reference(s)]],14,FALSE))</f>
        <v>(1) 2 CFR 200.203;
(5) 31 USC 6102</v>
      </c>
    </row>
    <row r="97" spans="1:18" ht="39" thickBot="1" x14ac:dyDescent="0.3">
      <c r="A97" s="1174"/>
      <c r="B97" s="1175"/>
      <c r="C97" s="1175"/>
      <c r="D97" s="1167"/>
      <c r="E97" s="1168"/>
      <c r="F97" s="1031"/>
      <c r="G97" s="1061" t="str">
        <f>IF(VLOOKUP(_xlfn.TEXTBEFORE($J97,";",1,0,1),Table2[[Label]:[Reference(s)]],2,FALSE)=0,"",VLOOKUP(_xlfn.TEXTBEFORE($J97,";",1,0,1),Table2[[Label]:[Reference(s)]],2,FALSE))</f>
        <v>The name of a significant characteristic of a legal entity or individual that is eligible to receive the ultimate benefits of the federal government assistance.</v>
      </c>
      <c r="H97" s="1062" t="s">
        <v>1638</v>
      </c>
      <c r="I97" s="1062"/>
      <c r="J97" s="1159" t="s">
        <v>4511</v>
      </c>
      <c r="K97" s="1160" t="s">
        <v>1635</v>
      </c>
      <c r="L97" s="1054" t="str">
        <f>IF(VLOOKUP(_xlfn.TEXTBEFORE($J97,";",1,0,1),Table2[[Label]:[Reference(s)]],5,FALSE)=0,"",VLOOKUP(_xlfn.TEXTBEFORE($J97,";",1,0,1),Table2[[Label]:[Reference(s)]],5,FALSE))</f>
        <v>String</v>
      </c>
      <c r="M97" s="1047" t="str">
        <f>IF(VLOOKUP(_xlfn.TEXTBEFORE($J97,";",1,0,1),Table2[[Label]:[Reference(s)]],6,FALSE)=0,"",VLOOKUP(_xlfn.TEXTBEFORE($J97,";",1,0,1),Table2[[Label]:[Reference(s)]],6,FALSE))</f>
        <v/>
      </c>
      <c r="N97" s="1047" t="str">
        <f>IF(VLOOKUP(_xlfn.TEXTBEFORE($J97,";",1,0,1),Table2[[Label]:[Reference(s)]],7,FALSE)=0,"",VLOOKUP(_xlfn.TEXTBEFORE($J97,";",1,0,1),Table2[[Label]:[Reference(s)]],7,FALSE))</f>
        <v/>
      </c>
      <c r="O97" s="1047">
        <f>IF(VLOOKUP(_xlfn.TEXTBEFORE($J97,";",1,0,1),Table2[[Label]:[Reference(s)]],8,FALSE)=0,"",VLOOKUP(_xlfn.TEXTBEFORE($J97,";",1,0,1),Table2[[Label]:[Reference(s)]],8,FALSE))</f>
        <v>255</v>
      </c>
      <c r="P97" s="1047" t="str">
        <f>IF(VLOOKUP(_xlfn.TEXTBEFORE($J97,";",1,0,1),Table2[[Label]:[Reference(s)]],9,FALSE)=0,"",VLOOKUP(_xlfn.TEXTBEFORE($J97,";",1,0,1),Table2[[Label]:[Reference(s)]],9,FALSE))</f>
        <v>Please follow these instructions: Use domain values outlined in the 'Entity Attributes' tab</v>
      </c>
      <c r="Q97" s="1047" t="str">
        <f>IF(VLOOKUP(_xlfn.TEXTBEFORE($J97,";",1,0,1),Table2[[Label]:[Reference(s)]],10,FALSE)=0,"",VLOOKUP(_xlfn.TEXTBEFORE($J97,";",1,0,1),Table2[[Label]:[Reference(s)]],10,FALSE))</f>
        <v/>
      </c>
      <c r="R97" s="1057" t="str">
        <f>IF(VLOOKUP(_xlfn.TEXTBEFORE($J97,";",1,0,1),Table2[[Label]:[Reference(s)]],14,FALSE)=0,"",VLOOKUP(_xlfn.TEXTBEFORE($J97,";",1,0,1),Table2[[Label]:[Reference(s)]],14,FALSE))</f>
        <v>(1) 2 CFR 200.203;
(5) 31 USC 6102</v>
      </c>
    </row>
    <row r="98" spans="1:18" ht="51.75" thickBot="1" x14ac:dyDescent="0.3">
      <c r="A98" s="1176">
        <v>6.05</v>
      </c>
      <c r="B98" s="1177" t="s">
        <v>1805</v>
      </c>
      <c r="C98" s="1177" t="s">
        <v>1629</v>
      </c>
      <c r="D98" s="1045" t="s">
        <v>1806</v>
      </c>
      <c r="E98" s="1012" t="s">
        <v>1807</v>
      </c>
      <c r="F98" s="1009" t="s">
        <v>1632</v>
      </c>
      <c r="G98" s="1067" t="str">
        <f>IF(VLOOKUP(_xlfn.TEXTBEFORE($J98,";",1,0,1),Table2[[Label]:[Reference(s)]],2,FALSE)=0,"",VLOOKUP(_xlfn.TEXTBEFORE($J98,";",1,0,1),Table2[[Label]:[Reference(s)]],2,FALSE))</f>
        <v>A description outside of the defined beneficiary types/attributes of who may receive the ultimate benefits from the federal government assistance, including any additional information on existing beneficiary types.</v>
      </c>
      <c r="H98" s="1068" t="s">
        <v>4653</v>
      </c>
      <c r="I98" s="1178" t="s">
        <v>1639</v>
      </c>
      <c r="J98" s="1179" t="s">
        <v>934</v>
      </c>
      <c r="K98" s="1048" t="s">
        <v>1640</v>
      </c>
      <c r="L98" s="1107" t="str">
        <f>IF(VLOOKUP(_xlfn.TEXTBEFORE($J98,";",1,0,1),Table2[[Label]:[Reference(s)]],5,FALSE)=0,"",VLOOKUP(_xlfn.TEXTBEFORE($J98,";",1,0,1),Table2[[Label]:[Reference(s)]],5,FALSE))</f>
        <v>String</v>
      </c>
      <c r="M98" s="1032" t="str">
        <f>IF(VLOOKUP(_xlfn.TEXTBEFORE($J98,";",1,0,1),Table2[[Label]:[Reference(s)]],6,FALSE)=0,"",VLOOKUP(_xlfn.TEXTBEFORE($J98,";",1,0,1),Table2[[Label]:[Reference(s)]],6,FALSE))</f>
        <v/>
      </c>
      <c r="N98" s="1032" t="str">
        <f>IF(VLOOKUP(_xlfn.TEXTBEFORE($J98,";",1,0,1),Table2[[Label]:[Reference(s)]],7,FALSE)=0,"",VLOOKUP(_xlfn.TEXTBEFORE($J98,";",1,0,1),Table2[[Label]:[Reference(s)]],7,FALSE))</f>
        <v/>
      </c>
      <c r="O98" s="1032" t="str">
        <f>IF(VLOOKUP(_xlfn.TEXTBEFORE($J98,";",1,0,1),Table2[[Label]:[Reference(s)]],8,FALSE)=0,"",VLOOKUP(_xlfn.TEXTBEFORE($J98,";",1,0,1),Table2[[Label]:[Reference(s)]],8,FALSE))</f>
        <v>(3) 2000</v>
      </c>
      <c r="P98" s="1032" t="str">
        <f>IF(VLOOKUP(_xlfn.TEXTBEFORE($J98,";",1,0,1),Table2[[Label]:[Reference(s)]],9,FALSE)=0,"",VLOOKUP(_xlfn.TEXTBEFORE($J98,";",1,0,1),Table2[[Label]:[Reference(s)]],9,FALSE))</f>
        <v/>
      </c>
      <c r="Q98" s="1032" t="str">
        <f>IF(VLOOKUP(_xlfn.TEXTBEFORE($J98,";",1,0,1),Table2[[Label]:[Reference(s)]],10,FALSE)=0,"",VLOOKUP(_xlfn.TEXTBEFORE($J98,";",1,0,1),Table2[[Label]:[Reference(s)]],10,FALSE))</f>
        <v/>
      </c>
      <c r="R98" s="1138" t="str">
        <f>IF(VLOOKUP(_xlfn.TEXTBEFORE($J98,";",1,0,1),Table2[[Label]:[Reference(s)]],14,FALSE)=0,"",VLOOKUP(_xlfn.TEXTBEFORE($J98,";",1,0,1),Table2[[Label]:[Reference(s)]],14,FALSE))</f>
        <v>(1) 2 CFR 200.203;
(3) SAM.gov Assistance Listing;
(5) 31 USC 6102</v>
      </c>
    </row>
    <row r="99" spans="1:18" ht="89.25" x14ac:dyDescent="0.25">
      <c r="A99" s="1180">
        <v>6.06</v>
      </c>
      <c r="B99" s="1181" t="s">
        <v>1808</v>
      </c>
      <c r="C99" s="1181" t="s">
        <v>1629</v>
      </c>
      <c r="D99" s="1069" t="s">
        <v>1809</v>
      </c>
      <c r="E99" s="1070" t="s">
        <v>1810</v>
      </c>
      <c r="F99" s="1009" t="s">
        <v>1632</v>
      </c>
      <c r="G99" s="1061" t="str">
        <f>IF(VLOOKUP(_xlfn.TEXTBEFORE($J99,";",1,0,1),Table2[[Label]:[Reference(s)]],2,FALSE)=0,"",VLOOKUP(_xlfn.TEXTBEFORE($J99,";",1,0,1),Table2[[Label]:[Reference(s)]],2,FALSE))</f>
        <v>A value that indicates whether an assistance program (assistance listing) requires core based statistical area delineations when determining eligibility.</v>
      </c>
      <c r="H99" s="1071" t="s">
        <v>1633</v>
      </c>
      <c r="I99" s="1072" t="s">
        <v>1684</v>
      </c>
      <c r="J99" s="1073" t="s">
        <v>4643</v>
      </c>
      <c r="K99" s="1074" t="s">
        <v>1635</v>
      </c>
      <c r="L99" s="1037" t="str">
        <f>IF(VLOOKUP(_xlfn.TEXTBEFORE($J99,";",1,0,1),Table2[[Label]:[Reference(s)]],5,FALSE)=0,"",VLOOKUP(_xlfn.TEXTBEFORE($J99,";",1,0,1),Table2[[Label]:[Reference(s)]],5,FALSE))</f>
        <v>Boolean</v>
      </c>
      <c r="M99" s="1061" t="str">
        <f>IF(VLOOKUP(_xlfn.TEXTBEFORE($J99,";",1,0,1),Table2[[Label]:[Reference(s)]],6,FALSE)=0,"",VLOOKUP(_xlfn.TEXTBEFORE($J99,";",1,0,1),Table2[[Label]:[Reference(s)]],6,FALSE))</f>
        <v>A</v>
      </c>
      <c r="N99" s="1061">
        <f>IF(VLOOKUP(_xlfn.TEXTBEFORE($J99,";",1,0,1),Table2[[Label]:[Reference(s)]],7,FALSE)=0,"",VLOOKUP(_xlfn.TEXTBEFORE($J99,";",1,0,1),Table2[[Label]:[Reference(s)]],7,FALSE))</f>
        <v>1</v>
      </c>
      <c r="O99" s="1061">
        <f>IF(VLOOKUP(_xlfn.TEXTBEFORE($J99,";",1,0,1),Table2[[Label]:[Reference(s)]],8,FALSE)=0,"",VLOOKUP(_xlfn.TEXTBEFORE($J99,";",1,0,1),Table2[[Label]:[Reference(s)]],8,FALSE))</f>
        <v>1</v>
      </c>
      <c r="P99" s="1061" t="str">
        <f>IF(VLOOKUP(_xlfn.TEXTBEFORE($J99,";",1,0,1),Table2[[Label]:[Reference(s)]],9,FALSE)=0,"",VLOOKUP(_xlfn.TEXTBEFORE($J99,";",1,0,1),Table2[[Label]:[Reference(s)]],9,FALSE))</f>
        <v>Y;
N</v>
      </c>
      <c r="Q99" s="1061" t="str">
        <f>IF(VLOOKUP(_xlfn.TEXTBEFORE($J99,";",1,0,1),Table2[[Label]:[Reference(s)]],10,FALSE)=0,"",VLOOKUP(_xlfn.TEXTBEFORE($J99,";",1,0,1),Table2[[Label]:[Reference(s)]],10,FALSE))</f>
        <v>Y = This is a domestic assistance program (see definition 31 USC 6101) that uses core based statistical area delineations;
N =  This is NOT a domestic assistance program (see definition 31 USC 6101) that uses core based statistical area delineations</v>
      </c>
      <c r="R99" s="1038" t="str">
        <f>IF(VLOOKUP(_xlfn.TEXTBEFORE($J99,";",1,0,1),Table2[[Label]:[Reference(s)]],14,FALSE)=0,"",VLOOKUP(_xlfn.TEXTBEFORE($J99,";",1,0,1),Table2[[Label]:[Reference(s)]],14,FALSE))</f>
        <v>(1) 2 CFR 200.203;
(3) SAM.gov Assistance Listing;
(5) 31 USC 6102;
(11) Census Core Based Statistical Areas (CBSAs)</v>
      </c>
    </row>
    <row r="100" spans="1:18" ht="138.75" customHeight="1" x14ac:dyDescent="0.25">
      <c r="A100" s="1182"/>
      <c r="B100" s="1183"/>
      <c r="C100" s="1184"/>
      <c r="D100" s="1075" t="s">
        <v>1811</v>
      </c>
      <c r="E100" s="1076" t="s">
        <v>1812</v>
      </c>
      <c r="F100" s="1011" t="s">
        <v>1632</v>
      </c>
      <c r="G100" s="1026" t="str">
        <f>IF(VLOOKUP(_xlfn.TEXTBEFORE($J100,";",1,0,1),Table2[[Label]:[Reference(s)]],2,FALSE)=0,"",VLOOKUP(_xlfn.TEXTBEFORE($J100,";",1,0,1),Table2[[Label]:[Reference(s)]],2,FALSE))</f>
        <v>A code that indicates how core based statistical area delineations are used when determining eligibility.</v>
      </c>
      <c r="H100" s="1066" t="s">
        <v>1813</v>
      </c>
      <c r="I100" s="1072" t="s">
        <v>1814</v>
      </c>
      <c r="J100" s="1077" t="s">
        <v>4644</v>
      </c>
      <c r="K100" s="1078" t="s">
        <v>1635</v>
      </c>
      <c r="L100" s="1037" t="str">
        <f>IF(VLOOKUP(_xlfn.TEXTBEFORE($J100,";",1,0,1),Table2[[Label]:[Reference(s)]],5,FALSE)=0,"",VLOOKUP(_xlfn.TEXTBEFORE($J100,";",1,0,1),Table2[[Label]:[Reference(s)]],5,FALSE))</f>
        <v>String</v>
      </c>
      <c r="M100" s="1026" t="str">
        <f>IF(VLOOKUP(_xlfn.TEXTBEFORE($J100,";",1,0,1),Table2[[Label]:[Reference(s)]],6,FALSE)=0,"",VLOOKUP(_xlfn.TEXTBEFORE($J100,";",1,0,1),Table2[[Label]:[Reference(s)]],6,FALSE))</f>
        <v>AA</v>
      </c>
      <c r="N100" s="1026">
        <f>IF(VLOOKUP(_xlfn.TEXTBEFORE($J100,";",1,0,1),Table2[[Label]:[Reference(s)]],7,FALSE)=0,"",VLOOKUP(_xlfn.TEXTBEFORE($J100,";",1,0,1),Table2[[Label]:[Reference(s)]],7,FALSE))</f>
        <v>2</v>
      </c>
      <c r="O100" s="1026">
        <f>IF(VLOOKUP(_xlfn.TEXTBEFORE($J100,";",1,0,1),Table2[[Label]:[Reference(s)]],8,FALSE)=0,"",VLOOKUP(_xlfn.TEXTBEFORE($J100,";",1,0,1),Table2[[Label]:[Reference(s)]],8,FALSE))</f>
        <v>2</v>
      </c>
      <c r="P100" s="1026" t="str">
        <f>IF(VLOOKUP(_xlfn.TEXTBEFORE($J100,";",1,0,1),Table2[[Label]:[Reference(s)]],9,FALSE)=0,"",VLOOKUP(_xlfn.TEXTBEFORE($J100,";",1,0,1),Table2[[Label]:[Reference(s)]],9,FALSE))</f>
        <v>ST = Statistical uses;
NP = Non-statistical uses (to determine prime recipient or subrecipient eligibility);
ND = Non-statistical uses (to determine beneficiary eligbility and/or the distribution of a federal service, benefit, or funding)
OT =  Non-statistical uses (other)</v>
      </c>
      <c r="Q100" s="1026" t="str">
        <f>IF(VLOOKUP(_xlfn.TEXTBEFORE($J100,";",1,0,1),Table2[[Label]:[Reference(s)]],10,FALSE)=0,"",VLOOKUP(_xlfn.TEXTBEFORE($J100,";",1,0,1),Table2[[Label]:[Reference(s)]],10,FALSE))</f>
        <v/>
      </c>
      <c r="R100" s="1038" t="str">
        <f>IF(VLOOKUP(_xlfn.TEXTBEFORE($J100,";",1,0,1),Table2[[Label]:[Reference(s)]],14,FALSE)=0,"",VLOOKUP(_xlfn.TEXTBEFORE($J100,";",1,0,1),Table2[[Label]:[Reference(s)]],14,FALSE))</f>
        <v>(1) 2 CFR 200.203;
(3) SAM.gov Assistance Listing;
(5) 31 USC 6102;
(11) Census Core Based Statistical Areas (CBSAs)</v>
      </c>
    </row>
    <row r="101" spans="1:18" ht="63.75" x14ac:dyDescent="0.25">
      <c r="A101" s="1182"/>
      <c r="B101" s="1183"/>
      <c r="C101" s="1184"/>
      <c r="D101" s="1075" t="s">
        <v>1815</v>
      </c>
      <c r="E101" s="1076" t="s">
        <v>1816</v>
      </c>
      <c r="F101" s="1011" t="s">
        <v>1632</v>
      </c>
      <c r="G101" s="1026" t="str">
        <f>IF(VLOOKUP(_xlfn.TEXTBEFORE($J101,";",1,0,1),Table2[[Label]:[Reference(s)]],2,FALSE)=0,"",VLOOKUP(_xlfn.TEXTBEFORE($J101,";",1,0,1),Table2[[Label]:[Reference(s)]],2,FALSE))</f>
        <v>A description of how the core based statistical area delineations are used when determining  eligibility, other than the ones noted in the identified use types.</v>
      </c>
      <c r="H101" s="1066" t="s">
        <v>1817</v>
      </c>
      <c r="I101" s="1072" t="s">
        <v>1639</v>
      </c>
      <c r="J101" s="1077" t="s">
        <v>4645</v>
      </c>
      <c r="K101" s="1078" t="s">
        <v>1635</v>
      </c>
      <c r="L101" s="1037" t="str">
        <f>IF(VLOOKUP(_xlfn.TEXTBEFORE($J101,";",1,0,1),Table2[[Label]:[Reference(s)]],5,FALSE)=0,"",VLOOKUP(_xlfn.TEXTBEFORE($J101,";",1,0,1),Table2[[Label]:[Reference(s)]],5,FALSE))</f>
        <v>String</v>
      </c>
      <c r="M101" s="1026" t="str">
        <f>IF(VLOOKUP(_xlfn.TEXTBEFORE($J101,";",1,0,1),Table2[[Label]:[Reference(s)]],6,FALSE)=0,"",VLOOKUP(_xlfn.TEXTBEFORE($J101,";",1,0,1),Table2[[Label]:[Reference(s)]],6,FALSE))</f>
        <v/>
      </c>
      <c r="N101" s="1026" t="str">
        <f>IF(VLOOKUP(_xlfn.TEXTBEFORE($J101,";",1,0,1),Table2[[Label]:[Reference(s)]],7,FALSE)=0,"",VLOOKUP(_xlfn.TEXTBEFORE($J101,";",1,0,1),Table2[[Label]:[Reference(s)]],7,FALSE))</f>
        <v/>
      </c>
      <c r="O101" s="1026" t="str">
        <f>IF(VLOOKUP(_xlfn.TEXTBEFORE($J101,";",1,0,1),Table2[[Label]:[Reference(s)]],8,FALSE)=0,"",VLOOKUP(_xlfn.TEXTBEFORE($J101,";",1,0,1),Table2[[Label]:[Reference(s)]],8,FALSE))</f>
        <v/>
      </c>
      <c r="P101" s="1026" t="str">
        <f>IF(VLOOKUP(_xlfn.TEXTBEFORE($J101,";",1,0,1),Table2[[Label]:[Reference(s)]],9,FALSE)=0,"",VLOOKUP(_xlfn.TEXTBEFORE($J101,";",1,0,1),Table2[[Label]:[Reference(s)]],9,FALSE))</f>
        <v/>
      </c>
      <c r="Q101" s="1026" t="str">
        <f>IF(VLOOKUP(_xlfn.TEXTBEFORE($J101,";",1,0,1),Table2[[Label]:[Reference(s)]],10,FALSE)=0,"",VLOOKUP(_xlfn.TEXTBEFORE($J101,";",1,0,1),Table2[[Label]:[Reference(s)]],10,FALSE))</f>
        <v/>
      </c>
      <c r="R101" s="1038" t="str">
        <f>IF(VLOOKUP(_xlfn.TEXTBEFORE($J101,";",1,0,1),Table2[[Label]:[Reference(s)]],14,FALSE)=0,"",VLOOKUP(_xlfn.TEXTBEFORE($J101,";",1,0,1),Table2[[Label]:[Reference(s)]],14,FALSE))</f>
        <v>(1) 2 CFR 200.203;
(3) SAM.gov Assistance Listing;
(5) 31 USC 6102;
(11) Census Core Based Statistical Areas (CBSAs)</v>
      </c>
    </row>
    <row r="102" spans="1:18" ht="63.75" x14ac:dyDescent="0.25">
      <c r="A102" s="1182"/>
      <c r="B102" s="1183"/>
      <c r="C102" s="1184"/>
      <c r="D102" s="1075" t="s">
        <v>1818</v>
      </c>
      <c r="E102" s="1076" t="s">
        <v>1819</v>
      </c>
      <c r="F102" s="1011" t="s">
        <v>1632</v>
      </c>
      <c r="G102" s="1026" t="str">
        <f>IF(VLOOKUP(_xlfn.TEXTBEFORE($J102,";",1,0,1),Table2[[Label]:[Reference(s)]],2,FALSE)=0,"",VLOOKUP(_xlfn.TEXTBEFORE($J102,";",1,0,1),Table2[[Label]:[Reference(s)]],2,FALSE))</f>
        <v>The rationale used to determine for using core based statistical area delineations when determining eligibility.</v>
      </c>
      <c r="H102" s="1066" t="s">
        <v>1813</v>
      </c>
      <c r="I102" s="1072" t="s">
        <v>1684</v>
      </c>
      <c r="J102" s="1077" t="s">
        <v>4646</v>
      </c>
      <c r="K102" s="1078" t="s">
        <v>1635</v>
      </c>
      <c r="L102" s="1037" t="str">
        <f>IF(VLOOKUP(_xlfn.TEXTBEFORE($J102,";",1,0,1),Table2[[Label]:[Reference(s)]],5,FALSE)=0,"",VLOOKUP(_xlfn.TEXTBEFORE($J102,";",1,0,1),Table2[[Label]:[Reference(s)]],5,FALSE))</f>
        <v>String</v>
      </c>
      <c r="M102" s="1026" t="str">
        <f>IF(VLOOKUP(_xlfn.TEXTBEFORE($J102,";",1,0,1),Table2[[Label]:[Reference(s)]],6,FALSE)=0,"",VLOOKUP(_xlfn.TEXTBEFORE($J102,";",1,0,1),Table2[[Label]:[Reference(s)]],6,FALSE))</f>
        <v>A</v>
      </c>
      <c r="N102" s="1026">
        <f>IF(VLOOKUP(_xlfn.TEXTBEFORE($J102,";",1,0,1),Table2[[Label]:[Reference(s)]],7,FALSE)=0,"",VLOOKUP(_xlfn.TEXTBEFORE($J102,";",1,0,1),Table2[[Label]:[Reference(s)]],7,FALSE))</f>
        <v>1</v>
      </c>
      <c r="O102" s="1026">
        <f>IF(VLOOKUP(_xlfn.TEXTBEFORE($J102,";",1,0,1),Table2[[Label]:[Reference(s)]],8,FALSE)=0,"",VLOOKUP(_xlfn.TEXTBEFORE($J102,";",1,0,1),Table2[[Label]:[Reference(s)]],8,FALSE))</f>
        <v>1</v>
      </c>
      <c r="P102" s="1026" t="str">
        <f>IF(VLOOKUP(_xlfn.TEXTBEFORE($J102,";",1,0,1),Table2[[Label]:[Reference(s)]],9,FALSE)=0,"",VLOOKUP(_xlfn.TEXTBEFORE($J102,";",1,0,1),Table2[[Label]:[Reference(s)]],9,FALSE))</f>
        <v>S = Statute;
A = Agency election</v>
      </c>
      <c r="Q102" s="1026" t="str">
        <f>IF(VLOOKUP(_xlfn.TEXTBEFORE($J102,";",1,0,1),Table2[[Label]:[Reference(s)]],10,FALSE)=0,"",VLOOKUP(_xlfn.TEXTBEFORE($J102,";",1,0,1),Table2[[Label]:[Reference(s)]],10,FALSE))</f>
        <v/>
      </c>
      <c r="R102" s="1038" t="str">
        <f>IF(VLOOKUP(_xlfn.TEXTBEFORE($J102,";",1,0,1),Table2[[Label]:[Reference(s)]],14,FALSE)=0,"",VLOOKUP(_xlfn.TEXTBEFORE($J102,";",1,0,1),Table2[[Label]:[Reference(s)]],14,FALSE))</f>
        <v>(1) 2 CFR 200.203;
(3) SAM.gov Assistance Listing;
(5) 31 USC 6102;
(11) Census Core Based Statistical Areas (CBSAs)</v>
      </c>
    </row>
    <row r="103" spans="1:18" ht="63.75" x14ac:dyDescent="0.25">
      <c r="A103" s="1182"/>
      <c r="B103" s="1183"/>
      <c r="C103" s="1184"/>
      <c r="D103" s="1075" t="s">
        <v>1820</v>
      </c>
      <c r="E103" s="1076" t="s">
        <v>1821</v>
      </c>
      <c r="F103" s="1011" t="s">
        <v>1632</v>
      </c>
      <c r="G103" s="1026" t="str">
        <f>IF(VLOOKUP(_xlfn.TEXTBEFORE($J103,";",1,0,1),Table2[[Label]:[Reference(s)]],2,FALSE)=0,"",VLOOKUP(_xlfn.TEXTBEFORE($J103,";",1,0,1),Table2[[Label]:[Reference(s)]],2,FALSE))</f>
        <v>A value that indicates whether the most current core based statistical area delineation/version has been adopted by this program pursuant to section 31 USC 6309, as compared to any historical delineation/version.</v>
      </c>
      <c r="H103" s="1066" t="s">
        <v>1822</v>
      </c>
      <c r="I103" s="1072" t="s">
        <v>1684</v>
      </c>
      <c r="J103" s="1077" t="s">
        <v>4647</v>
      </c>
      <c r="K103" s="1078" t="s">
        <v>1635</v>
      </c>
      <c r="L103" s="1037" t="str">
        <f>IF(VLOOKUP(_xlfn.TEXTBEFORE($J103,";",1,0,1),Table2[[Label]:[Reference(s)]],5,FALSE)=0,"",VLOOKUP(_xlfn.TEXTBEFORE($J103,";",1,0,1),Table2[[Label]:[Reference(s)]],5,FALSE))</f>
        <v>String</v>
      </c>
      <c r="M103" s="1026" t="str">
        <f>IF(VLOOKUP(_xlfn.TEXTBEFORE($J103,";",1,0,1),Table2[[Label]:[Reference(s)]],6,FALSE)=0,"",VLOOKUP(_xlfn.TEXTBEFORE($J103,";",1,0,1),Table2[[Label]:[Reference(s)]],6,FALSE))</f>
        <v>A</v>
      </c>
      <c r="N103" s="1026">
        <f>IF(VLOOKUP(_xlfn.TEXTBEFORE($J103,";",1,0,1),Table2[[Label]:[Reference(s)]],7,FALSE)=0,"",VLOOKUP(_xlfn.TEXTBEFORE($J103,";",1,0,1),Table2[[Label]:[Reference(s)]],7,FALSE))</f>
        <v>1</v>
      </c>
      <c r="O103" s="1026">
        <f>IF(VLOOKUP(_xlfn.TEXTBEFORE($J103,";",1,0,1),Table2[[Label]:[Reference(s)]],8,FALSE)=0,"",VLOOKUP(_xlfn.TEXTBEFORE($J103,";",1,0,1),Table2[[Label]:[Reference(s)]],8,FALSE))</f>
        <v>1</v>
      </c>
      <c r="P103" s="1026" t="str">
        <f>IF(VLOOKUP(_xlfn.TEXTBEFORE($J103,";",1,0,1),Table2[[Label]:[Reference(s)]],9,FALSE)=0,"",VLOOKUP(_xlfn.TEXTBEFORE($J103,";",1,0,1),Table2[[Label]:[Reference(s)]],9,FALSE))</f>
        <v>C = Current;
P = Previous</v>
      </c>
      <c r="Q103" s="1026" t="str">
        <f>IF(VLOOKUP(_xlfn.TEXTBEFORE($J103,";",1,0,1),Table2[[Label]:[Reference(s)]],10,FALSE)=0,"",VLOOKUP(_xlfn.TEXTBEFORE($J103,";",1,0,1),Table2[[Label]:[Reference(s)]],10,FALSE))</f>
        <v/>
      </c>
      <c r="R103" s="1038" t="str">
        <f>IF(VLOOKUP(_xlfn.TEXTBEFORE($J103,";",1,0,1),Table2[[Label]:[Reference(s)]],14,FALSE)=0,"",VLOOKUP(_xlfn.TEXTBEFORE($J103,";",1,0,1),Table2[[Label]:[Reference(s)]],14,FALSE))</f>
        <v>(1) 2 CFR 200.203;
(3) SAM.gov Assistance Listing;
(5) 31 USC 6102;
(11) Census Core Based Statistical Areas (CBSAs)</v>
      </c>
    </row>
    <row r="104" spans="1:18" ht="114.75" customHeight="1" thickBot="1" x14ac:dyDescent="0.3">
      <c r="A104" s="1182"/>
      <c r="B104" s="1183"/>
      <c r="C104" s="1184"/>
      <c r="D104" s="1079" t="s">
        <v>1823</v>
      </c>
      <c r="E104" s="1080" t="s">
        <v>1824</v>
      </c>
      <c r="F104" s="1011" t="s">
        <v>1632</v>
      </c>
      <c r="G104" s="1026" t="str">
        <f>IF(VLOOKUP(_xlfn.TEXTBEFORE($J104,";",1,0,1),Table2[[Label]:[Reference(s)]],2,FALSE)=0,"",VLOOKUP(_xlfn.TEXTBEFORE($J104,";",1,0,1),Table2[[Label]:[Reference(s)]],2,FALSE))</f>
        <v>The historical core based statistical area delineation/version being maintained by the program, if any.</v>
      </c>
      <c r="H104" s="1081" t="s">
        <v>1825</v>
      </c>
      <c r="I104" s="1082" t="s">
        <v>1684</v>
      </c>
      <c r="J104" s="1083" t="s">
        <v>4648</v>
      </c>
      <c r="K104" s="1078" t="s">
        <v>1635</v>
      </c>
      <c r="L104" s="1037" t="str">
        <f>IF(VLOOKUP(_xlfn.TEXTBEFORE($J104,";",1,0,1),Table2[[Label]:[Reference(s)]],5,FALSE)=0,"",VLOOKUP(_xlfn.TEXTBEFORE($J104,";",1,0,1),Table2[[Label]:[Reference(s)]],5,FALSE))</f>
        <v>String</v>
      </c>
      <c r="M104" s="1026" t="str">
        <f>IF(VLOOKUP(_xlfn.TEXTBEFORE($J104,";",1,0,1),Table2[[Label]:[Reference(s)]],6,FALSE)=0,"",VLOOKUP(_xlfn.TEXTBEFORE($J104,";",1,0,1),Table2[[Label]:[Reference(s)]],6,FALSE))</f>
        <v>ANN</v>
      </c>
      <c r="N104" s="1026">
        <f>IF(VLOOKUP(_xlfn.TEXTBEFORE($J104,";",1,0,1),Table2[[Label]:[Reference(s)]],7,FALSE)=0,"",VLOOKUP(_xlfn.TEXTBEFORE($J104,";",1,0,1),Table2[[Label]:[Reference(s)]],7,FALSE))</f>
        <v>3</v>
      </c>
      <c r="O104" s="1026">
        <f>IF(VLOOKUP(_xlfn.TEXTBEFORE($J104,";",1,0,1),Table2[[Label]:[Reference(s)]],8,FALSE)=0,"",VLOOKUP(_xlfn.TEXTBEFORE($J104,";",1,0,1),Table2[[Label]:[Reference(s)]],8,FALSE))</f>
        <v>3</v>
      </c>
      <c r="P104" s="1026" t="str">
        <f>IF(VLOOKUP(_xlfn.TEXTBEFORE($J104,";",1,0,1),Table2[[Label]:[Reference(s)]],9,FALSE)=0,"",VLOOKUP(_xlfn.TEXTBEFORE($J104,";",1,0,1),Table2[[Label]:[Reference(s)]],9,FALSE))</f>
        <v>M20 = March 2020;
S18 = September 2018;
J18 = July 2018;
A17 = August 2017;
J15 = July 2015;
F13 = February 2013</v>
      </c>
      <c r="Q104" s="1026" t="str">
        <f>IF(VLOOKUP(_xlfn.TEXTBEFORE($J104,";",1,0,1),Table2[[Label]:[Reference(s)]],10,FALSE)=0,"",VLOOKUP(_xlfn.TEXTBEFORE($J104,";",1,0,1),Table2[[Label]:[Reference(s)]],10,FALSE))</f>
        <v/>
      </c>
      <c r="R104" s="1038" t="str">
        <f>IF(VLOOKUP(_xlfn.TEXTBEFORE($J104,";",1,0,1),Table2[[Label]:[Reference(s)]],14,FALSE)=0,"",VLOOKUP(_xlfn.TEXTBEFORE($J104,";",1,0,1),Table2[[Label]:[Reference(s)]],14,FALSE))</f>
        <v>(1) 2 CFR 200.203;
(3) SAM.gov Assistance Listing;
(5) 31 USC 6102;
(11) Census Core Based Statistical Areas (CBSAs)</v>
      </c>
    </row>
    <row r="105" spans="1:18" ht="38.25" x14ac:dyDescent="0.25">
      <c r="A105" s="1140">
        <v>6.07</v>
      </c>
      <c r="B105" s="1065" t="s">
        <v>1826</v>
      </c>
      <c r="C105" s="1065" t="s">
        <v>1629</v>
      </c>
      <c r="D105" s="1163" t="s">
        <v>1827</v>
      </c>
      <c r="E105" s="1060" t="s">
        <v>1828</v>
      </c>
      <c r="F105" s="1025" t="s">
        <v>1632</v>
      </c>
      <c r="G105" s="1043" t="str">
        <f>IF(VLOOKUP(_xlfn.TEXTBEFORE($J105,";",1,0,1),Table2[[Label]:[Reference(s)]],2,FALSE)=0,"",VLOOKUP(_xlfn.TEXTBEFORE($J105,";",1,0,1),Table2[[Label]:[Reference(s)]],2,FALSE))</f>
        <v>A code that indicates the type of expense for which the funding award can be used.</v>
      </c>
      <c r="H105" s="1058" t="s">
        <v>1633</v>
      </c>
      <c r="I105" s="1084" t="s">
        <v>4613</v>
      </c>
      <c r="J105" s="1085" t="s">
        <v>4524</v>
      </c>
      <c r="K105" s="1086" t="s">
        <v>1635</v>
      </c>
      <c r="L105" s="1089" t="str">
        <f>IF(VLOOKUP(_xlfn.TEXTBEFORE($J105,";",1,0,1),Table2[[Label]:[Reference(s)]],5,FALSE)=0,"",VLOOKUP(_xlfn.TEXTBEFORE($J105,";",1,0,1),Table2[[Label]:[Reference(s)]],5,FALSE))</f>
        <v>String</v>
      </c>
      <c r="M105" s="1043" t="str">
        <f>IF(VLOOKUP(_xlfn.TEXTBEFORE($J105,";",1,0,1),Table2[[Label]:[Reference(s)]],6,FALSE)=0,"",VLOOKUP(_xlfn.TEXTBEFORE($J105,";",1,0,1),Table2[[Label]:[Reference(s)]],6,FALSE))</f>
        <v>AANNN</v>
      </c>
      <c r="N105" s="1043">
        <f>IF(VLOOKUP(_xlfn.TEXTBEFORE($J105,";",1,0,1),Table2[[Label]:[Reference(s)]],7,FALSE)=0,"",VLOOKUP(_xlfn.TEXTBEFORE($J105,";",1,0,1),Table2[[Label]:[Reference(s)]],7,FALSE))</f>
        <v>5</v>
      </c>
      <c r="O105" s="1043">
        <f>IF(VLOOKUP(_xlfn.TEXTBEFORE($J105,";",1,0,1),Table2[[Label]:[Reference(s)]],8,FALSE)=0,"",VLOOKUP(_xlfn.TEXTBEFORE($J105,";",1,0,1),Table2[[Label]:[Reference(s)]],8,FALSE))</f>
        <v>5</v>
      </c>
      <c r="P105" s="1043" t="str">
        <f>IF(VLOOKUP(_xlfn.TEXTBEFORE($J105,";",1,0,1),Table2[[Label]:[Reference(s)]],9,FALSE)=0,"",VLOOKUP(_xlfn.TEXTBEFORE($J105,";",1,0,1),Table2[[Label]:[Reference(s)]],9,FALSE))</f>
        <v>Please follow these instructions: Use domain values outlined in the 'Use of Assistance' tab</v>
      </c>
      <c r="Q105" s="1043" t="str">
        <f>IF(VLOOKUP(_xlfn.TEXTBEFORE($J105,";",1,0,1),Table2[[Label]:[Reference(s)]],10,FALSE)=0,"",VLOOKUP(_xlfn.TEXTBEFORE($J105,";",1,0,1),Table2[[Label]:[Reference(s)]],10,FALSE))</f>
        <v/>
      </c>
      <c r="R105" s="1090" t="str">
        <f>IF(VLOOKUP(_xlfn.TEXTBEFORE($J105,";",1,0,1),Table2[[Label]:[Reference(s)]],14,FALSE)=0,"",VLOOKUP(_xlfn.TEXTBEFORE($J105,";",1,0,1),Table2[[Label]:[Reference(s)]],14,FALSE))</f>
        <v>(1) 2 CFR 200.203;
(3) SAM.gov Assistance Listing;
(5) 31 USC 6102</v>
      </c>
    </row>
    <row r="106" spans="1:18" ht="38.25" x14ac:dyDescent="0.25">
      <c r="A106" s="1139"/>
      <c r="B106" s="1039"/>
      <c r="C106" s="1022"/>
      <c r="D106" s="1091"/>
      <c r="E106" s="1014"/>
      <c r="F106" s="1015"/>
      <c r="G106" s="1026" t="str">
        <f>IF(VLOOKUP(_xlfn.TEXTBEFORE($J106,";",1,0,1),Table2[[Label]:[Reference(s)]],2,FALSE)=0,"",VLOOKUP(_xlfn.TEXTBEFORE($J106,";",1,0,1),Table2[[Label]:[Reference(s)]],2,FALSE))</f>
        <v>The name of the type of expense for which funding award can be used.</v>
      </c>
      <c r="H106" s="1035"/>
      <c r="I106" s="1016"/>
      <c r="J106" s="1018" t="s">
        <v>4525</v>
      </c>
      <c r="K106" s="1064" t="s">
        <v>1635</v>
      </c>
      <c r="L106" s="1037" t="str">
        <f>IF(VLOOKUP(_xlfn.TEXTBEFORE($J106,";",1,0,1),Table2[[Label]:[Reference(s)]],5,FALSE)=0,"",VLOOKUP(_xlfn.TEXTBEFORE($J106,";",1,0,1),Table2[[Label]:[Reference(s)]],5,FALSE))</f>
        <v>String</v>
      </c>
      <c r="M106" s="1026" t="str">
        <f>IF(VLOOKUP(_xlfn.TEXTBEFORE($J106,";",1,0,1),Table2[[Label]:[Reference(s)]],6,FALSE)=0,"",VLOOKUP(_xlfn.TEXTBEFORE($J106,";",1,0,1),Table2[[Label]:[Reference(s)]],6,FALSE))</f>
        <v/>
      </c>
      <c r="N106" s="1026" t="str">
        <f>IF(VLOOKUP(_xlfn.TEXTBEFORE($J106,";",1,0,1),Table2[[Label]:[Reference(s)]],7,FALSE)=0,"",VLOOKUP(_xlfn.TEXTBEFORE($J106,";",1,0,1),Table2[[Label]:[Reference(s)]],7,FALSE))</f>
        <v/>
      </c>
      <c r="O106" s="1026" t="str">
        <f>IF(VLOOKUP(_xlfn.TEXTBEFORE($J106,";",1,0,1),Table2[[Label]:[Reference(s)]],8,FALSE)=0,"",VLOOKUP(_xlfn.TEXTBEFORE($J106,";",1,0,1),Table2[[Label]:[Reference(s)]],8,FALSE))</f>
        <v>(3) 4000</v>
      </c>
      <c r="P106" s="1026" t="str">
        <f>IF(VLOOKUP(_xlfn.TEXTBEFORE($J106,";",1,0,1),Table2[[Label]:[Reference(s)]],9,FALSE)=0,"",VLOOKUP(_xlfn.TEXTBEFORE($J106,";",1,0,1),Table2[[Label]:[Reference(s)]],9,FALSE))</f>
        <v>Please follow these instructions: Use domain values outlined in the 'Use of Assistance' tab</v>
      </c>
      <c r="Q106" s="1026" t="str">
        <f>IF(VLOOKUP(_xlfn.TEXTBEFORE($J106,";",1,0,1),Table2[[Label]:[Reference(s)]],10,FALSE)=0,"",VLOOKUP(_xlfn.TEXTBEFORE($J106,";",1,0,1),Table2[[Label]:[Reference(s)]],10,FALSE))</f>
        <v/>
      </c>
      <c r="R106" s="1038" t="str">
        <f>IF(VLOOKUP(_xlfn.TEXTBEFORE($J106,";",1,0,1),Table2[[Label]:[Reference(s)]],14,FALSE)=0,"",VLOOKUP(_xlfn.TEXTBEFORE($J106,";",1,0,1),Table2[[Label]:[Reference(s)]],14,FALSE))</f>
        <v>(1) 2 CFR 200.203;
(3) SAM.gov Assistance Listing;
(5) 31 USC 6102</v>
      </c>
    </row>
    <row r="107" spans="1:18" ht="38.25" x14ac:dyDescent="0.25">
      <c r="A107" s="1139"/>
      <c r="B107" s="1039"/>
      <c r="C107" s="1022"/>
      <c r="D107" s="1036" t="s">
        <v>1829</v>
      </c>
      <c r="E107" s="1012" t="s">
        <v>1830</v>
      </c>
      <c r="F107" s="1011" t="s">
        <v>1632</v>
      </c>
      <c r="G107" s="1026" t="str">
        <f>IF(VLOOKUP(_xlfn.TEXTBEFORE($J107,";",1,0,1),Table2[[Label]:[Reference(s)]],2,FALSE)=0,"",VLOOKUP(_xlfn.TEXTBEFORE($J107,";",1,0,1),Table2[[Label]:[Reference(s)]],2,FALSE))</f>
        <v>A description of how funding awarded may be used.</v>
      </c>
      <c r="H107" s="1011" t="s">
        <v>1638</v>
      </c>
      <c r="I107" s="1027" t="s">
        <v>1639</v>
      </c>
      <c r="J107" s="1018" t="s">
        <v>4527</v>
      </c>
      <c r="K107" s="1064" t="s">
        <v>1635</v>
      </c>
      <c r="L107" s="1037" t="str">
        <f>IF(VLOOKUP(_xlfn.TEXTBEFORE($J107,";",1,0,1),Table2[[Label]:[Reference(s)]],5,FALSE)=0,"",VLOOKUP(_xlfn.TEXTBEFORE($J107,";",1,0,1),Table2[[Label]:[Reference(s)]],5,FALSE))</f>
        <v>String</v>
      </c>
      <c r="M107" s="1026" t="str">
        <f>IF(VLOOKUP(_xlfn.TEXTBEFORE($J107,";",1,0,1),Table2[[Label]:[Reference(s)]],6,FALSE)=0,"",VLOOKUP(_xlfn.TEXTBEFORE($J107,";",1,0,1),Table2[[Label]:[Reference(s)]],6,FALSE))</f>
        <v/>
      </c>
      <c r="N107" s="1026" t="str">
        <f>IF(VLOOKUP(_xlfn.TEXTBEFORE($J107,";",1,0,1),Table2[[Label]:[Reference(s)]],7,FALSE)=0,"",VLOOKUP(_xlfn.TEXTBEFORE($J107,";",1,0,1),Table2[[Label]:[Reference(s)]],7,FALSE))</f>
        <v/>
      </c>
      <c r="O107" s="1026" t="str">
        <f>IF(VLOOKUP(_xlfn.TEXTBEFORE($J107,";",1,0,1),Table2[[Label]:[Reference(s)]],8,FALSE)=0,"",VLOOKUP(_xlfn.TEXTBEFORE($J107,";",1,0,1),Table2[[Label]:[Reference(s)]],8,FALSE))</f>
        <v>(3) 4000</v>
      </c>
      <c r="P107" s="1026" t="str">
        <f>IF(VLOOKUP(_xlfn.TEXTBEFORE($J107,";",1,0,1),Table2[[Label]:[Reference(s)]],9,FALSE)=0,"",VLOOKUP(_xlfn.TEXTBEFORE($J107,";",1,0,1),Table2[[Label]:[Reference(s)]],9,FALSE))</f>
        <v/>
      </c>
      <c r="Q107" s="1026" t="str">
        <f>IF(VLOOKUP(_xlfn.TEXTBEFORE($J107,";",1,0,1),Table2[[Label]:[Reference(s)]],10,FALSE)=0,"",VLOOKUP(_xlfn.TEXTBEFORE($J107,";",1,0,1),Table2[[Label]:[Reference(s)]],10,FALSE))</f>
        <v/>
      </c>
      <c r="R107" s="1038" t="str">
        <f>IF(VLOOKUP(_xlfn.TEXTBEFORE($J107,";",1,0,1),Table2[[Label]:[Reference(s)]],14,FALSE)=0,"",VLOOKUP(_xlfn.TEXTBEFORE($J107,";",1,0,1),Table2[[Label]:[Reference(s)]],14,FALSE))</f>
        <v>(1) 2 CFR 200.203;
(3) SAM.gov Assistance Listing;
(5) 31 USC 6102</v>
      </c>
    </row>
    <row r="108" spans="1:18" ht="38.25" x14ac:dyDescent="0.25">
      <c r="A108" s="1139"/>
      <c r="B108" s="1039"/>
      <c r="C108" s="1022"/>
      <c r="D108" s="1091" t="s">
        <v>1831</v>
      </c>
      <c r="E108" s="1014" t="s">
        <v>1832</v>
      </c>
      <c r="F108" s="1015" t="s">
        <v>1632</v>
      </c>
      <c r="G108" s="1026" t="str">
        <f>IF(VLOOKUP(_xlfn.TEXTBEFORE($J108,";",1,0,1),Table2[[Label]:[Reference(s)]],2,FALSE)=0,"",VLOOKUP(_xlfn.TEXTBEFORE($J108,";",1,0,1),Table2[[Label]:[Reference(s)]],2,FALSE))</f>
        <v>A code that indicates the type of expense for which funding award cannot be used.</v>
      </c>
      <c r="H108" s="1035" t="s">
        <v>1633</v>
      </c>
      <c r="I108" s="1016" t="s">
        <v>4613</v>
      </c>
      <c r="J108" s="1018" t="s">
        <v>4529</v>
      </c>
      <c r="K108" s="1064" t="s">
        <v>1635</v>
      </c>
      <c r="L108" s="1037" t="str">
        <f>IF(VLOOKUP(_xlfn.TEXTBEFORE($J108,";",1,0,1),Table2[[Label]:[Reference(s)]],5,FALSE)=0,"",VLOOKUP(_xlfn.TEXTBEFORE($J108,";",1,0,1),Table2[[Label]:[Reference(s)]],5,FALSE))</f>
        <v>String</v>
      </c>
      <c r="M108" s="1026" t="str">
        <f>IF(VLOOKUP(_xlfn.TEXTBEFORE($J108,";",1,0,1),Table2[[Label]:[Reference(s)]],6,FALSE)=0,"",VLOOKUP(_xlfn.TEXTBEFORE($J108,";",1,0,1),Table2[[Label]:[Reference(s)]],6,FALSE))</f>
        <v>AANNN</v>
      </c>
      <c r="N108" s="1026">
        <f>IF(VLOOKUP(_xlfn.TEXTBEFORE($J108,";",1,0,1),Table2[[Label]:[Reference(s)]],7,FALSE)=0,"",VLOOKUP(_xlfn.TEXTBEFORE($J108,";",1,0,1),Table2[[Label]:[Reference(s)]],7,FALSE))</f>
        <v>5</v>
      </c>
      <c r="O108" s="1026">
        <f>IF(VLOOKUP(_xlfn.TEXTBEFORE($J108,";",1,0,1),Table2[[Label]:[Reference(s)]],8,FALSE)=0,"",VLOOKUP(_xlfn.TEXTBEFORE($J108,";",1,0,1),Table2[[Label]:[Reference(s)]],8,FALSE))</f>
        <v>5</v>
      </c>
      <c r="P108" s="1026" t="str">
        <f>IF(VLOOKUP(_xlfn.TEXTBEFORE($J108,";",1,0,1),Table2[[Label]:[Reference(s)]],9,FALSE)=0,"",VLOOKUP(_xlfn.TEXTBEFORE($J108,";",1,0,1),Table2[[Label]:[Reference(s)]],9,FALSE))</f>
        <v>Please follow these instructions: Use domain values outlined in the 'Use of Assistance' tab</v>
      </c>
      <c r="Q108" s="1026" t="str">
        <f>IF(VLOOKUP(_xlfn.TEXTBEFORE($J108,";",1,0,1),Table2[[Label]:[Reference(s)]],10,FALSE)=0,"",VLOOKUP(_xlfn.TEXTBEFORE($J108,";",1,0,1),Table2[[Label]:[Reference(s)]],10,FALSE))</f>
        <v/>
      </c>
      <c r="R108" s="1038" t="str">
        <f>IF(VLOOKUP(_xlfn.TEXTBEFORE($J108,";",1,0,1),Table2[[Label]:[Reference(s)]],14,FALSE)=0,"",VLOOKUP(_xlfn.TEXTBEFORE($J108,";",1,0,1),Table2[[Label]:[Reference(s)]],14,FALSE))</f>
        <v>(1) 2 CFR 200.203;
(3) SAM.gov Assistance Listing;
(5) 31 USC 6102</v>
      </c>
    </row>
    <row r="109" spans="1:18" ht="38.25" x14ac:dyDescent="0.25">
      <c r="A109" s="1139"/>
      <c r="B109" s="1039"/>
      <c r="C109" s="1022"/>
      <c r="D109" s="1091"/>
      <c r="E109" s="1014"/>
      <c r="F109" s="1015"/>
      <c r="G109" s="1026" t="str">
        <f>IF(VLOOKUP(_xlfn.TEXTBEFORE($J109,";",1,0,1),Table2[[Label]:[Reference(s)]],2,FALSE)=0,"",VLOOKUP(_xlfn.TEXTBEFORE($J109,";",1,0,1),Table2[[Label]:[Reference(s)]],2,FALSE))</f>
        <v>The name of the type of the restriction placed on the use of federal assistance funds.</v>
      </c>
      <c r="H109" s="1035"/>
      <c r="I109" s="1016"/>
      <c r="J109" s="1018" t="s">
        <v>4530</v>
      </c>
      <c r="K109" s="1064" t="s">
        <v>1635</v>
      </c>
      <c r="L109" s="1037" t="str">
        <f>IF(VLOOKUP(_xlfn.TEXTBEFORE($J109,";",1,0,1),Table2[[Label]:[Reference(s)]],5,FALSE)=0,"",VLOOKUP(_xlfn.TEXTBEFORE($J109,";",1,0,1),Table2[[Label]:[Reference(s)]],5,FALSE))</f>
        <v>String</v>
      </c>
      <c r="M109" s="1026" t="str">
        <f>IF(VLOOKUP(_xlfn.TEXTBEFORE($J109,";",1,0,1),Table2[[Label]:[Reference(s)]],6,FALSE)=0,"",VLOOKUP(_xlfn.TEXTBEFORE($J109,";",1,0,1),Table2[[Label]:[Reference(s)]],6,FALSE))</f>
        <v/>
      </c>
      <c r="N109" s="1026" t="str">
        <f>IF(VLOOKUP(_xlfn.TEXTBEFORE($J109,";",1,0,1),Table2[[Label]:[Reference(s)]],7,FALSE)=0,"",VLOOKUP(_xlfn.TEXTBEFORE($J109,";",1,0,1),Table2[[Label]:[Reference(s)]],7,FALSE))</f>
        <v/>
      </c>
      <c r="O109" s="1026" t="str">
        <f>IF(VLOOKUP(_xlfn.TEXTBEFORE($J109,";",1,0,1),Table2[[Label]:[Reference(s)]],8,FALSE)=0,"",VLOOKUP(_xlfn.TEXTBEFORE($J109,";",1,0,1),Table2[[Label]:[Reference(s)]],8,FALSE))</f>
        <v>(3) 4000</v>
      </c>
      <c r="P109" s="1026" t="str">
        <f>IF(VLOOKUP(_xlfn.TEXTBEFORE($J109,";",1,0,1),Table2[[Label]:[Reference(s)]],9,FALSE)=0,"",VLOOKUP(_xlfn.TEXTBEFORE($J109,";",1,0,1),Table2[[Label]:[Reference(s)]],9,FALSE))</f>
        <v>Please follow these instructions: Use domain values outlined in the 'Use of Assistance' tab</v>
      </c>
      <c r="Q109" s="1026" t="str">
        <f>IF(VLOOKUP(_xlfn.TEXTBEFORE($J109,";",1,0,1),Table2[[Label]:[Reference(s)]],10,FALSE)=0,"",VLOOKUP(_xlfn.TEXTBEFORE($J109,";",1,0,1),Table2[[Label]:[Reference(s)]],10,FALSE))</f>
        <v/>
      </c>
      <c r="R109" s="1038" t="str">
        <f>IF(VLOOKUP(_xlfn.TEXTBEFORE($J109,";",1,0,1),Table2[[Label]:[Reference(s)]],14,FALSE)=0,"",VLOOKUP(_xlfn.TEXTBEFORE($J109,";",1,0,1),Table2[[Label]:[Reference(s)]],14,FALSE))</f>
        <v>(1) 2 CFR 200.203;
(3) SAM.gov Assistance Listing;
(5) 31 USC 6102</v>
      </c>
    </row>
    <row r="110" spans="1:18" ht="43.5" customHeight="1" thickBot="1" x14ac:dyDescent="0.3">
      <c r="A110" s="1171"/>
      <c r="B110" s="1156"/>
      <c r="C110" s="1156"/>
      <c r="D110" s="1041" t="s">
        <v>1833</v>
      </c>
      <c r="E110" s="1046" t="s">
        <v>1834</v>
      </c>
      <c r="F110" s="1011" t="s">
        <v>1632</v>
      </c>
      <c r="G110" s="1047" t="str">
        <f>IF(VLOOKUP(_xlfn.TEXTBEFORE($J110,";",1,0,1),Table2[[Label]:[Reference(s)]],2,FALSE)=0,"",VLOOKUP(_xlfn.TEXTBEFORE($J110,";",1,0,1),Table2[[Label]:[Reference(s)]],2,FALSE))</f>
        <v>A description of the restrictions on the use of federal assistance funds.</v>
      </c>
      <c r="H110" s="1048" t="s">
        <v>1638</v>
      </c>
      <c r="I110" s="1049" t="s">
        <v>1639</v>
      </c>
      <c r="J110" s="1087" t="s">
        <v>4532</v>
      </c>
      <c r="K110" s="1064" t="s">
        <v>1635</v>
      </c>
      <c r="L110" s="1054" t="str">
        <f>IF(VLOOKUP(_xlfn.TEXTBEFORE($J110,";",1,0,1),Table2[[Label]:[Reference(s)]],5,FALSE)=0,"",VLOOKUP(_xlfn.TEXTBEFORE($J110,";",1,0,1),Table2[[Label]:[Reference(s)]],5,FALSE))</f>
        <v>String</v>
      </c>
      <c r="M110" s="1047" t="str">
        <f>IF(VLOOKUP(_xlfn.TEXTBEFORE($J110,";",1,0,1),Table2[[Label]:[Reference(s)]],6,FALSE)=0,"",VLOOKUP(_xlfn.TEXTBEFORE($J110,";",1,0,1),Table2[[Label]:[Reference(s)]],6,FALSE))</f>
        <v/>
      </c>
      <c r="N110" s="1047" t="str">
        <f>IF(VLOOKUP(_xlfn.TEXTBEFORE($J110,";",1,0,1),Table2[[Label]:[Reference(s)]],7,FALSE)=0,"",VLOOKUP(_xlfn.TEXTBEFORE($J110,";",1,0,1),Table2[[Label]:[Reference(s)]],7,FALSE))</f>
        <v/>
      </c>
      <c r="O110" s="1047" t="str">
        <f>IF(VLOOKUP(_xlfn.TEXTBEFORE($J110,";",1,0,1),Table2[[Label]:[Reference(s)]],8,FALSE)=0,"",VLOOKUP(_xlfn.TEXTBEFORE($J110,";",1,0,1),Table2[[Label]:[Reference(s)]],8,FALSE))</f>
        <v>(3) 5000</v>
      </c>
      <c r="P110" s="1047" t="str">
        <f>IF(VLOOKUP(_xlfn.TEXTBEFORE($J110,";",1,0,1),Table2[[Label]:[Reference(s)]],9,FALSE)=0,"",VLOOKUP(_xlfn.TEXTBEFORE($J110,";",1,0,1),Table2[[Label]:[Reference(s)]],9,FALSE))</f>
        <v/>
      </c>
      <c r="Q110" s="1047" t="str">
        <f>IF(VLOOKUP(_xlfn.TEXTBEFORE($J110,";",1,0,1),Table2[[Label]:[Reference(s)]],10,FALSE)=0,"",VLOOKUP(_xlfn.TEXTBEFORE($J110,";",1,0,1),Table2[[Label]:[Reference(s)]],10,FALSE))</f>
        <v/>
      </c>
      <c r="R110" s="1057" t="str">
        <f>IF(VLOOKUP(_xlfn.TEXTBEFORE($J110,";",1,0,1),Table2[[Label]:[Reference(s)]],14,FALSE)=0,"",VLOOKUP(_xlfn.TEXTBEFORE($J110,";",1,0,1),Table2[[Label]:[Reference(s)]],14,FALSE))</f>
        <v>(1) 2 CFR 200.203;
(3) SAM.gov Assistance Listing;
(5) 31 USC 6102</v>
      </c>
    </row>
    <row r="111" spans="1:18" ht="130.5" customHeight="1" thickBot="1" x14ac:dyDescent="0.3">
      <c r="A111" s="1140">
        <v>7.01</v>
      </c>
      <c r="B111" s="1065" t="s">
        <v>1835</v>
      </c>
      <c r="C111" s="1065" t="s">
        <v>1653</v>
      </c>
      <c r="D111" s="1036" t="s">
        <v>1836</v>
      </c>
      <c r="E111" s="1008" t="s">
        <v>1837</v>
      </c>
      <c r="F111" s="1009" t="s">
        <v>1632</v>
      </c>
      <c r="G111" s="1043" t="str">
        <f>IF(VLOOKUP(_xlfn.TEXTBEFORE($J111,";",1,0,1),Table2[[Label]:[Reference(s)]],2,FALSE)=0,"",VLOOKUP(_xlfn.TEXTBEFORE($J111,";",1,0,1),Table2[[Label]:[Reference(s)]],2,FALSE))</f>
        <v>A code that indicates whether the award application deadline information is established by the program (assistance listing) awarding agency organizational unit or agency regional and local offices.</v>
      </c>
      <c r="H111" s="1009" t="s">
        <v>1633</v>
      </c>
      <c r="I111" s="1044" t="s">
        <v>1684</v>
      </c>
      <c r="J111" s="1085" t="s">
        <v>521</v>
      </c>
      <c r="K111" s="1009" t="s">
        <v>1640</v>
      </c>
      <c r="L111" s="1089" t="str">
        <f>IF(VLOOKUP(_xlfn.TEXTBEFORE($J111,";",1,0,1),Table2[[Label]:[Reference(s)]],5,FALSE)=0,"",VLOOKUP(_xlfn.TEXTBEFORE($J111,";",1,0,1),Table2[[Label]:[Reference(s)]],5,FALSE))</f>
        <v>String</v>
      </c>
      <c r="M111" s="1043" t="str">
        <f>IF(VLOOKUP(_xlfn.TEXTBEFORE($J111,";",1,0,1),Table2[[Label]:[Reference(s)]],6,FALSE)=0,"",VLOOKUP(_xlfn.TEXTBEFORE($J111,";",1,0,1),Table2[[Label]:[Reference(s)]],6,FALSE))</f>
        <v>A</v>
      </c>
      <c r="N111" s="1043" t="str">
        <f>IF(VLOOKUP(_xlfn.TEXTBEFORE($J111,";",1,0,1),Table2[[Label]:[Reference(s)]],7,FALSE)=0,"",VLOOKUP(_xlfn.TEXTBEFORE($J111,";",1,0,1),Table2[[Label]:[Reference(s)]],7,FALSE))</f>
        <v/>
      </c>
      <c r="O111" s="1043">
        <f>IF(VLOOKUP(_xlfn.TEXTBEFORE($J111,";",1,0,1),Table2[[Label]:[Reference(s)]],8,FALSE)=0,"",VLOOKUP(_xlfn.TEXTBEFORE($J111,";",1,0,1),Table2[[Label]:[Reference(s)]],8,FALSE))</f>
        <v>1</v>
      </c>
      <c r="P111" s="1043" t="str">
        <f>IF(VLOOKUP(_xlfn.TEXTBEFORE($J111,";",1,0,1),Table2[[Label]:[Reference(s)]],9,FALSE)=0,"",VLOOKUP(_xlfn.TEXTBEFORE($J111,";",1,0,1),Table2[[Label]:[Reference(s)]],9,FALSE))</f>
        <v>Y = Assistance listing awarding agency organizational unit establishes deadlines;
N = Deadlines do not apply
C = Regional and local offices establish deadlines;
D = Deadline determined as part of the Notice of Funding Opportunity (NOFO)</v>
      </c>
      <c r="Q111" s="1043" t="str">
        <f>IF(VLOOKUP(_xlfn.TEXTBEFORE($J111,";",1,0,1),Table2[[Label]:[Reference(s)]],10,FALSE)=0,"",VLOOKUP(_xlfn.TEXTBEFORE($J111,";",1,0,1),Table2[[Label]:[Reference(s)]],10,FALSE))</f>
        <v/>
      </c>
      <c r="R111" s="1090" t="str">
        <f>IF(VLOOKUP(_xlfn.TEXTBEFORE($J111,";",1,0,1),Table2[[Label]:[Reference(s)]],14,FALSE)=0,"",VLOOKUP(_xlfn.TEXTBEFORE($J111,";",1,0,1),Table2[[Label]:[Reference(s)]],14,FALSE))</f>
        <v>(1) 2 CFR 200.203;
(3) SAM.gov Assistance Listing;
(5) 31 USC 6102</v>
      </c>
    </row>
    <row r="112" spans="1:18" ht="51.75" thickBot="1" x14ac:dyDescent="0.3">
      <c r="A112" s="1140"/>
      <c r="B112" s="1065"/>
      <c r="C112" s="1065"/>
      <c r="D112" s="1036" t="s">
        <v>1838</v>
      </c>
      <c r="E112" s="1012" t="s">
        <v>1839</v>
      </c>
      <c r="F112" s="1011" t="s">
        <v>1632</v>
      </c>
      <c r="G112" s="1026" t="str">
        <f>IF(VLOOKUP(_xlfn.TEXTBEFORE($J112,";",1,0,1),Table2[[Label]:[Reference(s)]],2,FALSE)=0,"",VLOOKUP(_xlfn.TEXTBEFORE($J112,";",1,0,1),Table2[[Label]:[Reference(s)]],2,FALSE))</f>
        <v>The date on which the award application period for the program (assistance listing) begins.</v>
      </c>
      <c r="H112" s="1088" t="s">
        <v>4654</v>
      </c>
      <c r="I112" s="1027" t="s">
        <v>1639</v>
      </c>
      <c r="J112" s="1018" t="s">
        <v>530</v>
      </c>
      <c r="K112" s="1011" t="s">
        <v>1640</v>
      </c>
      <c r="L112" s="1037" t="str">
        <f>IF(VLOOKUP(_xlfn.TEXTBEFORE($J112,";",1,0,1),Table2[[Label]:[Reference(s)]],5,FALSE)=0,"",VLOOKUP(_xlfn.TEXTBEFORE($J112,";",1,0,1),Table2[[Label]:[Reference(s)]],5,FALSE))</f>
        <v>Date</v>
      </c>
      <c r="M112" s="1026" t="str">
        <f>IF(VLOOKUP(_xlfn.TEXTBEFORE($J112,";",1,0,1),Table2[[Label]:[Reference(s)]],6,FALSE)=0,"",VLOOKUP(_xlfn.TEXTBEFORE($J112,";",1,0,1),Table2[[Label]:[Reference(s)]],6,FALSE))</f>
        <v>YYYYMMDD</v>
      </c>
      <c r="N112" s="1026">
        <f>IF(VLOOKUP(_xlfn.TEXTBEFORE($J112,";",1,0,1),Table2[[Label]:[Reference(s)]],7,FALSE)=0,"",VLOOKUP(_xlfn.TEXTBEFORE($J112,";",1,0,1),Table2[[Label]:[Reference(s)]],7,FALSE))</f>
        <v>8</v>
      </c>
      <c r="O112" s="1026">
        <f>IF(VLOOKUP(_xlfn.TEXTBEFORE($J112,";",1,0,1),Table2[[Label]:[Reference(s)]],8,FALSE)=0,"",VLOOKUP(_xlfn.TEXTBEFORE($J112,";",1,0,1),Table2[[Label]:[Reference(s)]],8,FALSE))</f>
        <v>8</v>
      </c>
      <c r="P112" s="1026" t="str">
        <f>IF(VLOOKUP(_xlfn.TEXTBEFORE($J112,";",1,0,1),Table2[[Label]:[Reference(s)]],9,FALSE)=0,"",VLOOKUP(_xlfn.TEXTBEFORE($J112,";",1,0,1),Table2[[Label]:[Reference(s)]],9,FALSE))</f>
        <v/>
      </c>
      <c r="Q112" s="1026" t="str">
        <f>IF(VLOOKUP(_xlfn.TEXTBEFORE($J112,";",1,0,1),Table2[[Label]:[Reference(s)]],10,FALSE)=0,"",VLOOKUP(_xlfn.TEXTBEFORE($J112,";",1,0,1),Table2[[Label]:[Reference(s)]],10,FALSE))</f>
        <v/>
      </c>
      <c r="R112" s="1038" t="str">
        <f>IF(VLOOKUP(_xlfn.TEXTBEFORE($J112,";",1,0,1),Table2[[Label]:[Reference(s)]],14,FALSE)=0,"",VLOOKUP(_xlfn.TEXTBEFORE($J112,";",1,0,1),Table2[[Label]:[Reference(s)]],14,FALSE))</f>
        <v>(1) 2 CFR 200.203;
(3) SAM.gov Assistance Listing;
(5) 31 USC 6102</v>
      </c>
    </row>
    <row r="113" spans="1:18" ht="51.75" thickBot="1" x14ac:dyDescent="0.3">
      <c r="A113" s="1140"/>
      <c r="B113" s="1065"/>
      <c r="C113" s="1065"/>
      <c r="D113" s="1036" t="s">
        <v>1840</v>
      </c>
      <c r="E113" s="1012" t="s">
        <v>1841</v>
      </c>
      <c r="F113" s="1011" t="s">
        <v>1632</v>
      </c>
      <c r="G113" s="1026" t="str">
        <f>IF(VLOOKUP(_xlfn.TEXTBEFORE($J113,";",1,0,1),Table2[[Label]:[Reference(s)]],2,FALSE)=0,"",VLOOKUP(_xlfn.TEXTBEFORE($J113,";",1,0,1),Table2[[Label]:[Reference(s)]],2,FALSE))</f>
        <v>The date on which the award application period for the program (assistance listing) closes.</v>
      </c>
      <c r="H113" s="1088" t="s">
        <v>4654</v>
      </c>
      <c r="I113" s="1027" t="s">
        <v>1639</v>
      </c>
      <c r="J113" s="1018" t="s">
        <v>528</v>
      </c>
      <c r="K113" s="1011" t="s">
        <v>1640</v>
      </c>
      <c r="L113" s="1037" t="str">
        <f>IF(VLOOKUP(_xlfn.TEXTBEFORE($J113,";",1,0,1),Table2[[Label]:[Reference(s)]],5,FALSE)=0,"",VLOOKUP(_xlfn.TEXTBEFORE($J113,";",1,0,1),Table2[[Label]:[Reference(s)]],5,FALSE))</f>
        <v>Date</v>
      </c>
      <c r="M113" s="1026" t="str">
        <f>IF(VLOOKUP(_xlfn.TEXTBEFORE($J113,";",1,0,1),Table2[[Label]:[Reference(s)]],6,FALSE)=0,"",VLOOKUP(_xlfn.TEXTBEFORE($J113,";",1,0,1),Table2[[Label]:[Reference(s)]],6,FALSE))</f>
        <v>YYYYMMDD</v>
      </c>
      <c r="N113" s="1026">
        <f>IF(VLOOKUP(_xlfn.TEXTBEFORE($J113,";",1,0,1),Table2[[Label]:[Reference(s)]],7,FALSE)=0,"",VLOOKUP(_xlfn.TEXTBEFORE($J113,";",1,0,1),Table2[[Label]:[Reference(s)]],7,FALSE))</f>
        <v>8</v>
      </c>
      <c r="O113" s="1026">
        <f>IF(VLOOKUP(_xlfn.TEXTBEFORE($J113,";",1,0,1),Table2[[Label]:[Reference(s)]],8,FALSE)=0,"",VLOOKUP(_xlfn.TEXTBEFORE($J113,";",1,0,1),Table2[[Label]:[Reference(s)]],8,FALSE))</f>
        <v>8</v>
      </c>
      <c r="P113" s="1026" t="str">
        <f>IF(VLOOKUP(_xlfn.TEXTBEFORE($J113,";",1,0,1),Table2[[Label]:[Reference(s)]],9,FALSE)=0,"",VLOOKUP(_xlfn.TEXTBEFORE($J113,";",1,0,1),Table2[[Label]:[Reference(s)]],9,FALSE))</f>
        <v/>
      </c>
      <c r="Q113" s="1026" t="str">
        <f>IF(VLOOKUP(_xlfn.TEXTBEFORE($J113,";",1,0,1),Table2[[Label]:[Reference(s)]],10,FALSE)=0,"",VLOOKUP(_xlfn.TEXTBEFORE($J113,";",1,0,1),Table2[[Label]:[Reference(s)]],10,FALSE))</f>
        <v/>
      </c>
      <c r="R113" s="1038" t="str">
        <f>IF(VLOOKUP(_xlfn.TEXTBEFORE($J113,";",1,0,1),Table2[[Label]:[Reference(s)]],14,FALSE)=0,"",VLOOKUP(_xlfn.TEXTBEFORE($J113,";",1,0,1),Table2[[Label]:[Reference(s)]],14,FALSE))</f>
        <v>(1) 2 CFR 200.203;
(3) SAM.gov Assistance Listing;
(5) 31 USC 6102</v>
      </c>
    </row>
    <row r="114" spans="1:18" ht="39" thickBot="1" x14ac:dyDescent="0.3">
      <c r="A114" s="1174"/>
      <c r="B114" s="1175"/>
      <c r="C114" s="1175"/>
      <c r="D114" s="1045" t="s">
        <v>1842</v>
      </c>
      <c r="E114" s="1046" t="s">
        <v>1843</v>
      </c>
      <c r="F114" s="1011" t="s">
        <v>1632</v>
      </c>
      <c r="G114" s="1047" t="str">
        <f>IF(VLOOKUP(_xlfn.TEXTBEFORE($J114,";",1,0,1),Table2[[Label]:[Reference(s)]],2,FALSE)=0,"",VLOOKUP(_xlfn.TEXTBEFORE($J114,";",1,0,1),Table2[[Label]:[Reference(s)]],2,FALSE))</f>
        <v>A description of any additional information on the award application deadline.</v>
      </c>
      <c r="H114" s="1048" t="s">
        <v>1638</v>
      </c>
      <c r="I114" s="1049" t="s">
        <v>1639</v>
      </c>
      <c r="J114" s="1087" t="s">
        <v>523</v>
      </c>
      <c r="K114" s="1048" t="s">
        <v>1640</v>
      </c>
      <c r="L114" s="1054" t="str">
        <f>IF(VLOOKUP(_xlfn.TEXTBEFORE($J114,";",1,0,1),Table2[[Label]:[Reference(s)]],5,FALSE)=0,"",VLOOKUP(_xlfn.TEXTBEFORE($J114,";",1,0,1),Table2[[Label]:[Reference(s)]],5,FALSE))</f>
        <v>String</v>
      </c>
      <c r="M114" s="1047" t="str">
        <f>IF(VLOOKUP(_xlfn.TEXTBEFORE($J114,";",1,0,1),Table2[[Label]:[Reference(s)]],6,FALSE)=0,"",VLOOKUP(_xlfn.TEXTBEFORE($J114,";",1,0,1),Table2[[Label]:[Reference(s)]],6,FALSE))</f>
        <v/>
      </c>
      <c r="N114" s="1047" t="str">
        <f>IF(VLOOKUP(_xlfn.TEXTBEFORE($J114,";",1,0,1),Table2[[Label]:[Reference(s)]],7,FALSE)=0,"",VLOOKUP(_xlfn.TEXTBEFORE($J114,";",1,0,1),Table2[[Label]:[Reference(s)]],7,FALSE))</f>
        <v/>
      </c>
      <c r="O114" s="1047" t="str">
        <f>IF(VLOOKUP(_xlfn.TEXTBEFORE($J114,";",1,0,1),Table2[[Label]:[Reference(s)]],8,FALSE)=0,"",VLOOKUP(_xlfn.TEXTBEFORE($J114,";",1,0,1),Table2[[Label]:[Reference(s)]],8,FALSE))</f>
        <v>(3) 1000</v>
      </c>
      <c r="P114" s="1047" t="str">
        <f>IF(VLOOKUP(_xlfn.TEXTBEFORE($J114,";",1,0,1),Table2[[Label]:[Reference(s)]],9,FALSE)=0,"",VLOOKUP(_xlfn.TEXTBEFORE($J114,";",1,0,1),Table2[[Label]:[Reference(s)]],9,FALSE))</f>
        <v/>
      </c>
      <c r="Q114" s="1047" t="str">
        <f>IF(VLOOKUP(_xlfn.TEXTBEFORE($J114,";",1,0,1),Table2[[Label]:[Reference(s)]],10,FALSE)=0,"",VLOOKUP(_xlfn.TEXTBEFORE($J114,";",1,0,1),Table2[[Label]:[Reference(s)]],10,FALSE))</f>
        <v/>
      </c>
      <c r="R114" s="1057" t="str">
        <f>IF(VLOOKUP(_xlfn.TEXTBEFORE($J114,";",1,0,1),Table2[[Label]:[Reference(s)]],14,FALSE)=0,"",VLOOKUP(_xlfn.TEXTBEFORE($J114,";",1,0,1),Table2[[Label]:[Reference(s)]],14,FALSE))</f>
        <v>(1) 2 CFR 200.203;
(3) SAM.gov Assistance Listing;
(5) 31 USC 6102</v>
      </c>
    </row>
    <row r="115" spans="1:18" ht="39" thickBot="1" x14ac:dyDescent="0.3">
      <c r="A115" s="1176">
        <v>7.02</v>
      </c>
      <c r="B115" s="1177" t="s">
        <v>1844</v>
      </c>
      <c r="C115" s="1177" t="s">
        <v>1629</v>
      </c>
      <c r="D115" s="1045" t="s">
        <v>4655</v>
      </c>
      <c r="E115" s="1046" t="s">
        <v>1845</v>
      </c>
      <c r="F115" s="1009" t="s">
        <v>1632</v>
      </c>
      <c r="G115" s="1047" t="str">
        <f>IF(VLOOKUP(_xlfn.TEXTBEFORE($J115,";",1,0,1),Table2[[Label]:[Reference(s)]],2,FALSE)=0,"",VLOOKUP(_xlfn.TEXTBEFORE($J115,";",1,0,1),Table2[[Label]:[Reference(s)]],2,FALSE))</f>
        <v>A description of additional information on the relationship between the identified award application deadlines.</v>
      </c>
      <c r="H115" s="1048" t="s">
        <v>1638</v>
      </c>
      <c r="I115" s="1142" t="s">
        <v>1639</v>
      </c>
      <c r="J115" s="1179" t="s">
        <v>526</v>
      </c>
      <c r="K115" s="1048" t="s">
        <v>1640</v>
      </c>
      <c r="L115" s="1054" t="str">
        <f>IF(VLOOKUP(_xlfn.TEXTBEFORE($J115,";",1,0,1),Table2[[Label]:[Reference(s)]],5,FALSE)=0,"",VLOOKUP(_xlfn.TEXTBEFORE($J115,";",1,0,1),Table2[[Label]:[Reference(s)]],5,FALSE))</f>
        <v>String</v>
      </c>
      <c r="M115" s="1047" t="str">
        <f>IF(VLOOKUP(_xlfn.TEXTBEFORE($J115,";",1,0,1),Table2[[Label]:[Reference(s)]],6,FALSE)=0,"",VLOOKUP(_xlfn.TEXTBEFORE($J115,";",1,0,1),Table2[[Label]:[Reference(s)]],6,FALSE))</f>
        <v/>
      </c>
      <c r="N115" s="1047" t="str">
        <f>IF(VLOOKUP(_xlfn.TEXTBEFORE($J115,";",1,0,1),Table2[[Label]:[Reference(s)]],7,FALSE)=0,"",VLOOKUP(_xlfn.TEXTBEFORE($J115,";",1,0,1),Table2[[Label]:[Reference(s)]],7,FALSE))</f>
        <v/>
      </c>
      <c r="O115" s="1047">
        <f>IF(VLOOKUP(_xlfn.TEXTBEFORE($J115,";",1,0,1),Table2[[Label]:[Reference(s)]],8,FALSE)=0,"",VLOOKUP(_xlfn.TEXTBEFORE($J115,";",1,0,1),Table2[[Label]:[Reference(s)]],8,FALSE))</f>
        <v>2000</v>
      </c>
      <c r="P115" s="1047" t="str">
        <f>IF(VLOOKUP(_xlfn.TEXTBEFORE($J115,";",1,0,1),Table2[[Label]:[Reference(s)]],9,FALSE)=0,"",VLOOKUP(_xlfn.TEXTBEFORE($J115,";",1,0,1),Table2[[Label]:[Reference(s)]],9,FALSE))</f>
        <v/>
      </c>
      <c r="Q115" s="1047" t="str">
        <f>IF(VLOOKUP(_xlfn.TEXTBEFORE($J115,";",1,0,1),Table2[[Label]:[Reference(s)]],10,FALSE)=0,"",VLOOKUP(_xlfn.TEXTBEFORE($J115,";",1,0,1),Table2[[Label]:[Reference(s)]],10,FALSE))</f>
        <v/>
      </c>
      <c r="R115" s="1057" t="str">
        <f>IF(VLOOKUP(_xlfn.TEXTBEFORE($J115,";",1,0,1),Table2[[Label]:[Reference(s)]],14,FALSE)=0,"",VLOOKUP(_xlfn.TEXTBEFORE($J115,";",1,0,1),Table2[[Label]:[Reference(s)]],14,FALSE))</f>
        <v>(1) 2 CFR 200.203;
(3) SAM.gov Assistance Listing;
(5) 31 USC 6102</v>
      </c>
    </row>
    <row r="116" spans="1:18" ht="115.5" thickBot="1" x14ac:dyDescent="0.3">
      <c r="A116" s="1140">
        <v>7.03</v>
      </c>
      <c r="B116" s="1065" t="s">
        <v>1846</v>
      </c>
      <c r="C116" s="1065" t="s">
        <v>1629</v>
      </c>
      <c r="D116" s="1042" t="s">
        <v>1847</v>
      </c>
      <c r="E116" s="1008" t="s">
        <v>1848</v>
      </c>
      <c r="F116" s="1009" t="s">
        <v>1632</v>
      </c>
      <c r="G116" s="1043" t="str">
        <f>IF(VLOOKUP(_xlfn.TEXTBEFORE($J116,";",1,0,1),Table2[[Label]:[Reference(s)]],2,FALSE)=0,"",VLOOKUP(_xlfn.TEXTBEFORE($J116,";",1,0,1),Table2[[Label]:[Reference(s)]],2,FALSE))</f>
        <v>A code that indicates the pre-application coordination requirement that must be met before an award application can be submitted.</v>
      </c>
      <c r="H116" s="1009" t="s">
        <v>1638</v>
      </c>
      <c r="I116" s="1044" t="s">
        <v>1694</v>
      </c>
      <c r="J116" s="1085" t="s">
        <v>658</v>
      </c>
      <c r="K116" s="1009" t="s">
        <v>1640</v>
      </c>
      <c r="L116" s="1089" t="str">
        <f>IF(VLOOKUP(_xlfn.TEXTBEFORE($J116,";",1,0,1),Table2[[Label]:[Reference(s)]],5,FALSE)=0,"",VLOOKUP(_xlfn.TEXTBEFORE($J116,";",1,0,1),Table2[[Label]:[Reference(s)]],5,FALSE))</f>
        <v>String</v>
      </c>
      <c r="M116" s="1043" t="str">
        <f>IF(VLOOKUP(_xlfn.TEXTBEFORE($J116,";",1,0,1),Table2[[Label]:[Reference(s)]],6,FALSE)=0,"",VLOOKUP(_xlfn.TEXTBEFORE($J116,";",1,0,1),Table2[[Label]:[Reference(s)]],6,FALSE))</f>
        <v>A</v>
      </c>
      <c r="N116" s="1043" t="str">
        <f>IF(VLOOKUP(_xlfn.TEXTBEFORE($J116,";",1,0,1),Table2[[Label]:[Reference(s)]],7,FALSE)=0,"",VLOOKUP(_xlfn.TEXTBEFORE($J116,";",1,0,1),Table2[[Label]:[Reference(s)]],7,FALSE))</f>
        <v/>
      </c>
      <c r="O116" s="1043">
        <f>IF(VLOOKUP(_xlfn.TEXTBEFORE($J116,";",1,0,1),Table2[[Label]:[Reference(s)]],8,FALSE)=0,"",VLOOKUP(_xlfn.TEXTBEFORE($J116,";",1,0,1),Table2[[Label]:[Reference(s)]],8,FALSE))</f>
        <v>1</v>
      </c>
      <c r="P116" s="1043" t="str">
        <f>IF(VLOOKUP(_xlfn.TEXTBEFORE($J116,";",1,0,1),Table2[[Label]:[Reference(s)]],9,FALSE)=0,"",VLOOKUP(_xlfn.TEXTBEFORE($J116,";",1,0,1),Table2[[Label]:[Reference(s)]],9,FALSE))</f>
        <v>S = Statement;
A = Assessment;
E = Executive Order 12372;
O = Other Required</v>
      </c>
      <c r="Q116" s="1026" t="str">
        <f>IF(VLOOKUP(_xlfn.TEXTBEFORE($J116,";",1,0,1),Table2[[Label]:[Reference(s)]],10,FALSE)=0,"",VLOOKUP(_xlfn.TEXTBEFORE($J116,";",1,0,1),Table2[[Label]:[Reference(s)]],10,FALSE))</f>
        <v>S = An environmental impact statement is required for this listing.;
A = An environmental impact assessment is required for this listing.;
E = Executive Order 12372, "Intergovernmental Review of Federal Programs," applies to this listing.;
O = Other pre-application coordination is required.</v>
      </c>
      <c r="R116" s="1090" t="str">
        <f>IF(VLOOKUP(_xlfn.TEXTBEFORE($J116,";",1,0,1),Table2[[Label]:[Reference(s)]],14,FALSE)=0,"",VLOOKUP(_xlfn.TEXTBEFORE($J116,";",1,0,1),Table2[[Label]:[Reference(s)]],14,FALSE))</f>
        <v>(1) 2 CFR 200.203;
(3) SAM.gov Assistance Listing;
(5) 31 USC 6102</v>
      </c>
    </row>
    <row r="117" spans="1:18" ht="39" thickBot="1" x14ac:dyDescent="0.3">
      <c r="A117" s="1140"/>
      <c r="B117" s="1065"/>
      <c r="C117" s="1065"/>
      <c r="D117" s="1045" t="s">
        <v>1849</v>
      </c>
      <c r="E117" s="1046" t="s">
        <v>1850</v>
      </c>
      <c r="F117" s="1011" t="s">
        <v>1632</v>
      </c>
      <c r="G117" s="1047" t="str">
        <f>IF(VLOOKUP(_xlfn.TEXTBEFORE($J117,";",1,0,1),Table2[[Label]:[Reference(s)]],2,FALSE)=0,"",VLOOKUP(_xlfn.TEXTBEFORE($J117,";",1,0,1),Table2[[Label]:[Reference(s)]],2,FALSE))</f>
        <v>A description of the pre-application coordination requirement that must be met before an award application can be submitted.</v>
      </c>
      <c r="H117" s="1048" t="s">
        <v>1638</v>
      </c>
      <c r="I117" s="1049" t="s">
        <v>1639</v>
      </c>
      <c r="J117" s="1087" t="s">
        <v>661</v>
      </c>
      <c r="K117" s="1048" t="s">
        <v>1640</v>
      </c>
      <c r="L117" s="1054" t="str">
        <f>IF(VLOOKUP(_xlfn.TEXTBEFORE($J117,";",1,0,1),Table2[[Label]:[Reference(s)]],5,FALSE)=0,"",VLOOKUP(_xlfn.TEXTBEFORE($J117,";",1,0,1),Table2[[Label]:[Reference(s)]],5,FALSE))</f>
        <v>String</v>
      </c>
      <c r="M117" s="1047" t="str">
        <f>IF(VLOOKUP(_xlfn.TEXTBEFORE($J117,";",1,0,1),Table2[[Label]:[Reference(s)]],6,FALSE)=0,"",VLOOKUP(_xlfn.TEXTBEFORE($J117,";",1,0,1),Table2[[Label]:[Reference(s)]],6,FALSE))</f>
        <v/>
      </c>
      <c r="N117" s="1047" t="str">
        <f>IF(VLOOKUP(_xlfn.TEXTBEFORE($J117,";",1,0,1),Table2[[Label]:[Reference(s)]],7,FALSE)=0,"",VLOOKUP(_xlfn.TEXTBEFORE($J117,";",1,0,1),Table2[[Label]:[Reference(s)]],7,FALSE))</f>
        <v/>
      </c>
      <c r="O117" s="1047" t="str">
        <f>IF(VLOOKUP(_xlfn.TEXTBEFORE($J117,";",1,0,1),Table2[[Label]:[Reference(s)]],8,FALSE)=0,"",VLOOKUP(_xlfn.TEXTBEFORE($J117,";",1,0,1),Table2[[Label]:[Reference(s)]],8,FALSE))</f>
        <v>(3) 1500</v>
      </c>
      <c r="P117" s="1047" t="str">
        <f>IF(VLOOKUP(_xlfn.TEXTBEFORE($J117,";",1,0,1),Table2[[Label]:[Reference(s)]],9,FALSE)=0,"",VLOOKUP(_xlfn.TEXTBEFORE($J117,";",1,0,1),Table2[[Label]:[Reference(s)]],9,FALSE))</f>
        <v/>
      </c>
      <c r="Q117" s="1047" t="str">
        <f>IF(VLOOKUP(_xlfn.TEXTBEFORE($J117,";",1,0,1),Table2[[Label]:[Reference(s)]],10,FALSE)=0,"",VLOOKUP(_xlfn.TEXTBEFORE($J117,";",1,0,1),Table2[[Label]:[Reference(s)]],10,FALSE))</f>
        <v/>
      </c>
      <c r="R117" s="1057" t="str">
        <f>IF(VLOOKUP(_xlfn.TEXTBEFORE($J117,";",1,0,1),Table2[[Label]:[Reference(s)]],14,FALSE)=0,"",VLOOKUP(_xlfn.TEXTBEFORE($J117,";",1,0,1),Table2[[Label]:[Reference(s)]],14,FALSE))</f>
        <v>(1) 2 CFR 200.203;
(3) SAM.gov Assistance Listing;
(5) 31 USC 6102</v>
      </c>
    </row>
    <row r="118" spans="1:18" ht="39" thickBot="1" x14ac:dyDescent="0.3">
      <c r="A118" s="1140">
        <v>7.04</v>
      </c>
      <c r="B118" s="1065" t="s">
        <v>1851</v>
      </c>
      <c r="C118" s="1065" t="s">
        <v>1629</v>
      </c>
      <c r="D118" s="1036" t="s">
        <v>1852</v>
      </c>
      <c r="E118" s="1012" t="s">
        <v>1853</v>
      </c>
      <c r="F118" s="1009" t="s">
        <v>1632</v>
      </c>
      <c r="G118" s="1026" t="str">
        <f>IF(VLOOKUP(_xlfn.TEXTBEFORE($J118,";",1,0,1),Table2[[Label]:[Reference(s)]],2,FALSE)=0,"",VLOOKUP(_xlfn.TEXTBEFORE($J118,";",1,0,1),Table2[[Label]:[Reference(s)]],2,FALSE))</f>
        <v>A code that indicates where the Notice of Funding Opportunity (NOFO) is posted.</v>
      </c>
      <c r="H118" s="1011" t="s">
        <v>4656</v>
      </c>
      <c r="I118" s="1027" t="s">
        <v>1694</v>
      </c>
      <c r="J118" s="1018" t="s">
        <v>643</v>
      </c>
      <c r="K118" s="1011" t="s">
        <v>1640</v>
      </c>
      <c r="L118" s="1037" t="str">
        <f>IF(VLOOKUP(_xlfn.TEXTBEFORE($J118,";",1,0,1),Table2[[Label]:[Reference(s)]],5,FALSE)=0,"",VLOOKUP(_xlfn.TEXTBEFORE($J118,";",1,0,1),Table2[[Label]:[Reference(s)]],5,FALSE))</f>
        <v>String</v>
      </c>
      <c r="M118" s="1026" t="str">
        <f>IF(VLOOKUP(_xlfn.TEXTBEFORE($J118,";",1,0,1),Table2[[Label]:[Reference(s)]],6,FALSE)=0,"",VLOOKUP(_xlfn.TEXTBEFORE($J118,";",1,0,1),Table2[[Label]:[Reference(s)]],6,FALSE))</f>
        <v>A</v>
      </c>
      <c r="N118" s="1026" t="str">
        <f>IF(VLOOKUP(_xlfn.TEXTBEFORE($J118,";",1,0,1),Table2[[Label]:[Reference(s)]],7,FALSE)=0,"",VLOOKUP(_xlfn.TEXTBEFORE($J118,";",1,0,1),Table2[[Label]:[Reference(s)]],7,FALSE))</f>
        <v/>
      </c>
      <c r="O118" s="1026">
        <f>IF(VLOOKUP(_xlfn.TEXTBEFORE($J118,";",1,0,1),Table2[[Label]:[Reference(s)]],8,FALSE)=0,"",VLOOKUP(_xlfn.TEXTBEFORE($J118,";",1,0,1),Table2[[Label]:[Reference(s)]],8,FALSE))</f>
        <v>1</v>
      </c>
      <c r="P118" s="1026" t="str">
        <f>IF(VLOOKUP(_xlfn.TEXTBEFORE($J118,";",1,0,1),Table2[[Label]:[Reference(s)]],9,FALSE)=0,"",VLOOKUP(_xlfn.TEXTBEFORE($J118,";",1,0,1),Table2[[Label]:[Reference(s)]],9,FALSE))</f>
        <v>G = Grants.gov;
F = Federal Register;
O = Other</v>
      </c>
      <c r="Q118" s="1026" t="str">
        <f>IF(VLOOKUP(_xlfn.TEXTBEFORE($J118,";",1,0,1),Table2[[Label]:[Reference(s)]],10,FALSE)=0,"",VLOOKUP(_xlfn.TEXTBEFORE($J118,";",1,0,1),Table2[[Label]:[Reference(s)]],10,FALSE))</f>
        <v/>
      </c>
      <c r="R118" s="1038" t="str">
        <f>IF(VLOOKUP(_xlfn.TEXTBEFORE($J118,";",1,0,1),Table2[[Label]:[Reference(s)]],14,FALSE)=0,"",VLOOKUP(_xlfn.TEXTBEFORE($J118,";",1,0,1),Table2[[Label]:[Reference(s)]],14,FALSE))</f>
        <v>(1) 2 CFR 200.203;
(3) SAM.gov Assistance Listing;
(5) 31 USC 6102</v>
      </c>
    </row>
    <row r="119" spans="1:18" ht="90" thickBot="1" x14ac:dyDescent="0.3">
      <c r="A119" s="1140"/>
      <c r="B119" s="1065"/>
      <c r="C119" s="1065"/>
      <c r="D119" s="1036" t="s">
        <v>1854</v>
      </c>
      <c r="E119" s="1012" t="s">
        <v>1855</v>
      </c>
      <c r="F119" s="1011" t="s">
        <v>1632</v>
      </c>
      <c r="G119" s="1026" t="str">
        <f>IF(VLOOKUP(_xlfn.TEXTBEFORE($J119,";",1,0,1),Table2[[Label]:[Reference(s)]],2,FALSE)=0,"",VLOOKUP(_xlfn.TEXTBEFORE($J119,";",1,0,1),Table2[[Label]:[Reference(s)]],2,FALSE))</f>
        <v>The web address (URL) where the Notice of Funding Opportunity (NOFO) is posted.</v>
      </c>
      <c r="H119" s="1011" t="s">
        <v>4657</v>
      </c>
      <c r="I119" s="1027" t="s">
        <v>1639</v>
      </c>
      <c r="J119" s="1018" t="s">
        <v>646</v>
      </c>
      <c r="K119" s="1011" t="s">
        <v>1640</v>
      </c>
      <c r="L119" s="1037" t="str">
        <f>IF(VLOOKUP(_xlfn.TEXTBEFORE($J119,";",1,0,1),Table2[[Label]:[Reference(s)]],5,FALSE)=0,"",VLOOKUP(_xlfn.TEXTBEFORE($J119,";",1,0,1),Table2[[Label]:[Reference(s)]],5,FALSE))</f>
        <v>String</v>
      </c>
      <c r="M119" s="1026" t="str">
        <f>IF(VLOOKUP(_xlfn.TEXTBEFORE($J119,";",1,0,1),Table2[[Label]:[Reference(s)]],6,FALSE)=0,"",VLOOKUP(_xlfn.TEXTBEFORE($J119,";",1,0,1),Table2[[Label]:[Reference(s)]],6,FALSE))</f>
        <v/>
      </c>
      <c r="N119" s="1026" t="str">
        <f>IF(VLOOKUP(_xlfn.TEXTBEFORE($J119,";",1,0,1),Table2[[Label]:[Reference(s)]],7,FALSE)=0,"",VLOOKUP(_xlfn.TEXTBEFORE($J119,";",1,0,1),Table2[[Label]:[Reference(s)]],7,FALSE))</f>
        <v/>
      </c>
      <c r="O119" s="1026">
        <f>IF(VLOOKUP(_xlfn.TEXTBEFORE($J119,";",1,0,1),Table2[[Label]:[Reference(s)]],8,FALSE)=0,"",VLOOKUP(_xlfn.TEXTBEFORE($J119,";",1,0,1),Table2[[Label]:[Reference(s)]],8,FALSE))</f>
        <v>255</v>
      </c>
      <c r="P119" s="1026" t="str">
        <f>IF(VLOOKUP(_xlfn.TEXTBEFORE($J119,";",1,0,1),Table2[[Label]:[Reference(s)]],9,FALSE)=0,"",VLOOKUP(_xlfn.TEXTBEFORE($J119,";",1,0,1),Table2[[Label]:[Reference(s)]],9,FALSE))</f>
        <v/>
      </c>
      <c r="Q119" s="1026" t="str">
        <f>IF(VLOOKUP(_xlfn.TEXTBEFORE($J119,";",1,0,1),Table2[[Label]:[Reference(s)]],10,FALSE)=0,"",VLOOKUP(_xlfn.TEXTBEFORE($J119,";",1,0,1),Table2[[Label]:[Reference(s)]],10,FALSE))</f>
        <v/>
      </c>
      <c r="R119" s="1038" t="str">
        <f>IF(VLOOKUP(_xlfn.TEXTBEFORE($J119,";",1,0,1),Table2[[Label]:[Reference(s)]],14,FALSE)=0,"",VLOOKUP(_xlfn.TEXTBEFORE($J119,";",1,0,1),Table2[[Label]:[Reference(s)]],14,FALSE))</f>
        <v>(1) 2 CFR 200.203;
(5) 31 USC 6102</v>
      </c>
    </row>
    <row r="120" spans="1:18" ht="85.5" customHeight="1" thickBot="1" x14ac:dyDescent="0.3">
      <c r="A120" s="1140"/>
      <c r="B120" s="1065"/>
      <c r="C120" s="1065"/>
      <c r="D120" s="1036" t="s">
        <v>1856</v>
      </c>
      <c r="E120" s="1012" t="s">
        <v>1857</v>
      </c>
      <c r="F120" s="1011" t="s">
        <v>1656</v>
      </c>
      <c r="G120" s="1026" t="str">
        <f>IF(VLOOKUP(_xlfn.TEXTBEFORE($J120,";",1,0,1),Table2[[Label]:[Reference(s)]],2,FALSE)=0,"",VLOOKUP(_xlfn.TEXTBEFORE($J120,";",1,0,1),Table2[[Label]:[Reference(s)]],2,FALSE))</f>
        <v>A code that indicates where award applications are submitted.</v>
      </c>
      <c r="H120" s="1011" t="s">
        <v>4606</v>
      </c>
      <c r="I120" s="1027" t="s">
        <v>1694</v>
      </c>
      <c r="J120" s="1018" t="s">
        <v>553</v>
      </c>
      <c r="K120" s="1011" t="s">
        <v>1640</v>
      </c>
      <c r="L120" s="1037" t="str">
        <f>IF(VLOOKUP(_xlfn.TEXTBEFORE($J120,";",1,0,1),Table2[[Label]:[Reference(s)]],5,FALSE)=0,"",VLOOKUP(_xlfn.TEXTBEFORE($J120,";",1,0,1),Table2[[Label]:[Reference(s)]],5,FALSE))</f>
        <v>String</v>
      </c>
      <c r="M120" s="1026" t="str">
        <f>IF(VLOOKUP(_xlfn.TEXTBEFORE($J120,";",1,0,1),Table2[[Label]:[Reference(s)]],6,FALSE)=0,"",VLOOKUP(_xlfn.TEXTBEFORE($J120,";",1,0,1),Table2[[Label]:[Reference(s)]],6,FALSE))</f>
        <v>A</v>
      </c>
      <c r="N120" s="1026" t="str">
        <f>IF(VLOOKUP(_xlfn.TEXTBEFORE($J120,";",1,0,1),Table2[[Label]:[Reference(s)]],7,FALSE)=0,"",VLOOKUP(_xlfn.TEXTBEFORE($J120,";",1,0,1),Table2[[Label]:[Reference(s)]],7,FALSE))</f>
        <v/>
      </c>
      <c r="O120" s="1026">
        <f>IF(VLOOKUP(_xlfn.TEXTBEFORE($J120,";",1,0,1),Table2[[Label]:[Reference(s)]],8,FALSE)=0,"",VLOOKUP(_xlfn.TEXTBEFORE($J120,";",1,0,1),Table2[[Label]:[Reference(s)]],8,FALSE))</f>
        <v>1</v>
      </c>
      <c r="P120" s="1026" t="str">
        <f>IF(VLOOKUP(_xlfn.TEXTBEFORE($J120,";",1,0,1),Table2[[Label]:[Reference(s)]],9,FALSE)=0,"",VLOOKUP(_xlfn.TEXTBEFORE($J120,";",1,0,1),Table2[[Label]:[Reference(s)]],9,FALSE))</f>
        <v>E = Email;
G = Grants.gov (Workspace or System to System);
O = Other;
D = Determined at time of the NOFO</v>
      </c>
      <c r="Q120" s="1026" t="str">
        <f>IF(VLOOKUP(_xlfn.TEXTBEFORE($J120,";",1,0,1),Table2[[Label]:[Reference(s)]],10,FALSE)=0,"",VLOOKUP(_xlfn.TEXTBEFORE($J120,";",1,0,1),Table2[[Label]:[Reference(s)]],10,FALSE))</f>
        <v/>
      </c>
      <c r="R120" s="1038" t="str">
        <f>IF(VLOOKUP(_xlfn.TEXTBEFORE($J120,";",1,0,1),Table2[[Label]:[Reference(s)]],14,FALSE)=0,"",VLOOKUP(_xlfn.TEXTBEFORE($J120,";",1,0,1),Table2[[Label]:[Reference(s)]],14,FALSE))</f>
        <v>(1) 2 CFR 200.203;
(5) 31 USC 6102</v>
      </c>
    </row>
    <row r="121" spans="1:18" ht="81.75" customHeight="1" thickBot="1" x14ac:dyDescent="0.3">
      <c r="A121" s="1140"/>
      <c r="B121" s="1065"/>
      <c r="C121" s="1065"/>
      <c r="D121" s="1036" t="s">
        <v>1858</v>
      </c>
      <c r="E121" s="1012" t="s">
        <v>1859</v>
      </c>
      <c r="F121" s="1011" t="s">
        <v>1656</v>
      </c>
      <c r="G121" s="1026" t="str">
        <f>IF(VLOOKUP(_xlfn.TEXTBEFORE($J121,";",1,0,1),Table2[[Label]:[Reference(s)]],2,FALSE)=0,"",VLOOKUP(_xlfn.TEXTBEFORE($J121,";",1,0,1),Table2[[Label]:[Reference(s)]],2,FALSE))</f>
        <v>The email address where award applications are submitted.</v>
      </c>
      <c r="H121" s="1011" t="s">
        <v>4607</v>
      </c>
      <c r="I121" s="1027" t="s">
        <v>1639</v>
      </c>
      <c r="J121" s="1018" t="s">
        <v>551</v>
      </c>
      <c r="K121" s="1011" t="s">
        <v>1640</v>
      </c>
      <c r="L121" s="1037" t="str">
        <f>IF(VLOOKUP(_xlfn.TEXTBEFORE($J121,";",1,0,1),Table2[[Label]:[Reference(s)]],5,FALSE)=0,"",VLOOKUP(_xlfn.TEXTBEFORE($J121,";",1,0,1),Table2[[Label]:[Reference(s)]],5,FALSE))</f>
        <v>String</v>
      </c>
      <c r="M121" s="1026" t="str">
        <f>IF(VLOOKUP(_xlfn.TEXTBEFORE($J121,";",1,0,1),Table2[[Label]:[Reference(s)]],6,FALSE)=0,"",VLOOKUP(_xlfn.TEXTBEFORE($J121,";",1,0,1),Table2[[Label]:[Reference(s)]],6,FALSE))</f>
        <v/>
      </c>
      <c r="N121" s="1026" t="str">
        <f>IF(VLOOKUP(_xlfn.TEXTBEFORE($J121,";",1,0,1),Table2[[Label]:[Reference(s)]],7,FALSE)=0,"",VLOOKUP(_xlfn.TEXTBEFORE($J121,";",1,0,1),Table2[[Label]:[Reference(s)]],7,FALSE))</f>
        <v/>
      </c>
      <c r="O121" s="1026">
        <f>IF(VLOOKUP(_xlfn.TEXTBEFORE($J121,";",1,0,1),Table2[[Label]:[Reference(s)]],8,FALSE)=0,"",VLOOKUP(_xlfn.TEXTBEFORE($J121,";",1,0,1),Table2[[Label]:[Reference(s)]],8,FALSE))</f>
        <v>255</v>
      </c>
      <c r="P121" s="1026" t="str">
        <f>IF(VLOOKUP(_xlfn.TEXTBEFORE($J121,";",1,0,1),Table2[[Label]:[Reference(s)]],9,FALSE)=0,"",VLOOKUP(_xlfn.TEXTBEFORE($J121,";",1,0,1),Table2[[Label]:[Reference(s)]],9,FALSE))</f>
        <v/>
      </c>
      <c r="Q121" s="1026" t="str">
        <f>IF(VLOOKUP(_xlfn.TEXTBEFORE($J121,";",1,0,1),Table2[[Label]:[Reference(s)]],10,FALSE)=0,"",VLOOKUP(_xlfn.TEXTBEFORE($J121,";",1,0,1),Table2[[Label]:[Reference(s)]],10,FALSE))</f>
        <v/>
      </c>
      <c r="R121" s="1038" t="str">
        <f>IF(VLOOKUP(_xlfn.TEXTBEFORE($J121,";",1,0,1),Table2[[Label]:[Reference(s)]],14,FALSE)=0,"",VLOOKUP(_xlfn.TEXTBEFORE($J121,";",1,0,1),Table2[[Label]:[Reference(s)]],14,FALSE))</f>
        <v>(1) 2 CFR 200.203;
(5) 31 USC 6102</v>
      </c>
    </row>
    <row r="122" spans="1:18" ht="64.5" thickBot="1" x14ac:dyDescent="0.3">
      <c r="A122" s="1140"/>
      <c r="B122" s="1065"/>
      <c r="C122" s="1065"/>
      <c r="D122" s="1036" t="s">
        <v>1860</v>
      </c>
      <c r="E122" s="1012" t="s">
        <v>1861</v>
      </c>
      <c r="F122" s="1011" t="s">
        <v>1656</v>
      </c>
      <c r="G122" s="1026" t="str">
        <f>IF(VLOOKUP(_xlfn.TEXTBEFORE($J122,";",1,0,1),Table2[[Label]:[Reference(s)]],2,FALSE)=0,"",VLOOKUP(_xlfn.TEXTBEFORE($J122,";",1,0,1),Table2[[Label]:[Reference(s)]],2,FALSE))</f>
        <v>The name of the service, solution, or system an award applicant or recipient accesses to receive and/or submit award application and award information.</v>
      </c>
      <c r="H122" s="1011" t="s">
        <v>4607</v>
      </c>
      <c r="I122" s="1027" t="s">
        <v>1639</v>
      </c>
      <c r="J122" s="1018" t="s">
        <v>4608</v>
      </c>
      <c r="K122" s="1011" t="s">
        <v>1862</v>
      </c>
      <c r="L122" s="1037" t="str">
        <f>IF(VLOOKUP(_xlfn.TEXTBEFORE($J122,";",1,0,1),Table2[[Label]:[Reference(s)]],5,FALSE)=0,"",VLOOKUP(_xlfn.TEXTBEFORE($J122,";",1,0,1),Table2[[Label]:[Reference(s)]],5,FALSE))</f>
        <v>String</v>
      </c>
      <c r="M122" s="1026" t="str">
        <f>IF(VLOOKUP(_xlfn.TEXTBEFORE($J122,";",1,0,1),Table2[[Label]:[Reference(s)]],6,FALSE)=0,"",VLOOKUP(_xlfn.TEXTBEFORE($J122,";",1,0,1),Table2[[Label]:[Reference(s)]],6,FALSE))</f>
        <v/>
      </c>
      <c r="N122" s="1026" t="str">
        <f>IF(VLOOKUP(_xlfn.TEXTBEFORE($J122,";",1,0,1),Table2[[Label]:[Reference(s)]],7,FALSE)=0,"",VLOOKUP(_xlfn.TEXTBEFORE($J122,";",1,0,1),Table2[[Label]:[Reference(s)]],7,FALSE))</f>
        <v/>
      </c>
      <c r="O122" s="1026">
        <f>IF(VLOOKUP(_xlfn.TEXTBEFORE($J122,";",1,0,1),Table2[[Label]:[Reference(s)]],8,FALSE)=0,"",VLOOKUP(_xlfn.TEXTBEFORE($J122,";",1,0,1),Table2[[Label]:[Reference(s)]],8,FALSE))</f>
        <v>100</v>
      </c>
      <c r="P122" s="1026" t="str">
        <f>IF(VLOOKUP(_xlfn.TEXTBEFORE($J122,";",1,0,1),Table2[[Label]:[Reference(s)]],9,FALSE)=0,"",VLOOKUP(_xlfn.TEXTBEFORE($J122,";",1,0,1),Table2[[Label]:[Reference(s)]],9,FALSE))</f>
        <v/>
      </c>
      <c r="Q122" s="1026" t="str">
        <f>IF(VLOOKUP(_xlfn.TEXTBEFORE($J122,";",1,0,1),Table2[[Label]:[Reference(s)]],10,FALSE)=0,"",VLOOKUP(_xlfn.TEXTBEFORE($J122,";",1,0,1),Table2[[Label]:[Reference(s)]],10,FALSE))</f>
        <v/>
      </c>
      <c r="R122" s="1038" t="str">
        <f>IF(VLOOKUP(_xlfn.TEXTBEFORE($J122,";",1,0,1),Table2[[Label]:[Reference(s)]],14,FALSE)=0,"",VLOOKUP(_xlfn.TEXTBEFORE($J122,";",1,0,1),Table2[[Label]:[Reference(s)]],14,FALSE))</f>
        <v>(1) 2 CFR 200.203;
(5) 31 USC 6102</v>
      </c>
    </row>
    <row r="123" spans="1:18" ht="64.5" thickBot="1" x14ac:dyDescent="0.3">
      <c r="A123" s="1140"/>
      <c r="B123" s="1065"/>
      <c r="C123" s="1065"/>
      <c r="D123" s="1036" t="s">
        <v>1863</v>
      </c>
      <c r="E123" s="1012" t="s">
        <v>1864</v>
      </c>
      <c r="F123" s="1011" t="s">
        <v>1656</v>
      </c>
      <c r="G123" s="1026" t="str">
        <f>IF(VLOOKUP(_xlfn.TEXTBEFORE($J123,";",1,0,1),Table2[[Label]:[Reference(s)]],2,FALSE)=0,"",VLOOKUP(_xlfn.TEXTBEFORE($J123,";",1,0,1),Table2[[Label]:[Reference(s)]],2,FALSE))</f>
        <v>The web address (URL) for the service, solution, or system an award applicant or recipient accesses to receive and/or submit award application and award information.</v>
      </c>
      <c r="H123" s="1011" t="s">
        <v>4607</v>
      </c>
      <c r="I123" s="1027" t="s">
        <v>1639</v>
      </c>
      <c r="J123" s="1018" t="s">
        <v>4609</v>
      </c>
      <c r="K123" s="1011" t="s">
        <v>1862</v>
      </c>
      <c r="L123" s="1037" t="str">
        <f>IF(VLOOKUP(_xlfn.TEXTBEFORE($J123,";",1,0,1),Table2[[Label]:[Reference(s)]],5,FALSE)=0,"",VLOOKUP(_xlfn.TEXTBEFORE($J123,";",1,0,1),Table2[[Label]:[Reference(s)]],5,FALSE))</f>
        <v>String</v>
      </c>
      <c r="M123" s="1026" t="str">
        <f>IF(VLOOKUP(_xlfn.TEXTBEFORE($J123,";",1,0,1),Table2[[Label]:[Reference(s)]],6,FALSE)=0,"",VLOOKUP(_xlfn.TEXTBEFORE($J123,";",1,0,1),Table2[[Label]:[Reference(s)]],6,FALSE))</f>
        <v/>
      </c>
      <c r="N123" s="1026" t="str">
        <f>IF(VLOOKUP(_xlfn.TEXTBEFORE($J123,";",1,0,1),Table2[[Label]:[Reference(s)]],7,FALSE)=0,"",VLOOKUP(_xlfn.TEXTBEFORE($J123,";",1,0,1),Table2[[Label]:[Reference(s)]],7,FALSE))</f>
        <v/>
      </c>
      <c r="O123" s="1026">
        <f>IF(VLOOKUP(_xlfn.TEXTBEFORE($J123,";",1,0,1),Table2[[Label]:[Reference(s)]],8,FALSE)=0,"",VLOOKUP(_xlfn.TEXTBEFORE($J123,";",1,0,1),Table2[[Label]:[Reference(s)]],8,FALSE))</f>
        <v>255</v>
      </c>
      <c r="P123" s="1026" t="str">
        <f>IF(VLOOKUP(_xlfn.TEXTBEFORE($J123,";",1,0,1),Table2[[Label]:[Reference(s)]],9,FALSE)=0,"",VLOOKUP(_xlfn.TEXTBEFORE($J123,";",1,0,1),Table2[[Label]:[Reference(s)]],9,FALSE))</f>
        <v/>
      </c>
      <c r="Q123" s="1026" t="str">
        <f>IF(VLOOKUP(_xlfn.TEXTBEFORE($J123,";",1,0,1),Table2[[Label]:[Reference(s)]],10,FALSE)=0,"",VLOOKUP(_xlfn.TEXTBEFORE($J123,";",1,0,1),Table2[[Label]:[Reference(s)]],10,FALSE))</f>
        <v/>
      </c>
      <c r="R123" s="1038" t="str">
        <f>IF(VLOOKUP(_xlfn.TEXTBEFORE($J123,";",1,0,1),Table2[[Label]:[Reference(s)]],14,FALSE)=0,"",VLOOKUP(_xlfn.TEXTBEFORE($J123,";",1,0,1),Table2[[Label]:[Reference(s)]],14,FALSE))</f>
        <v>(1) 2 CFR 200.203;
(5) 31 USC 6102</v>
      </c>
    </row>
    <row r="124" spans="1:18" ht="39" thickBot="1" x14ac:dyDescent="0.3">
      <c r="A124" s="1140"/>
      <c r="B124" s="1065"/>
      <c r="C124" s="1065"/>
      <c r="D124" s="1036" t="s">
        <v>1865</v>
      </c>
      <c r="E124" s="1012" t="s">
        <v>1866</v>
      </c>
      <c r="F124" s="1011" t="s">
        <v>1656</v>
      </c>
      <c r="G124" s="1026" t="str">
        <f>IF(VLOOKUP(_xlfn.TEXTBEFORE($J124,";",1,0,1),Table2[[Label]:[Reference(s)]],2,FALSE)=0,"",VLOOKUP(_xlfn.TEXTBEFORE($J124,";",1,0,1),Table2[[Label]:[Reference(s)]],2,FALSE))</f>
        <v>The unique identifier for the service, solution, or system an award applicant or recipient accesses to receive and/or submit award application and award information.</v>
      </c>
      <c r="H124" s="1011" t="s">
        <v>1638</v>
      </c>
      <c r="I124" s="1027" t="s">
        <v>1639</v>
      </c>
      <c r="J124" s="1018" t="s">
        <v>4610</v>
      </c>
      <c r="K124" s="1011" t="s">
        <v>1862</v>
      </c>
      <c r="L124" s="1037" t="str">
        <f>IF(VLOOKUP(_xlfn.TEXTBEFORE($J124,";",1,0,1),Table2[[Label]:[Reference(s)]],5,FALSE)=0,"",VLOOKUP(_xlfn.TEXTBEFORE($J124,";",1,0,1),Table2[[Label]:[Reference(s)]],5,FALSE))</f>
        <v>String</v>
      </c>
      <c r="M124" s="1026" t="str">
        <f>IF(VLOOKUP(_xlfn.TEXTBEFORE($J124,";",1,0,1),Table2[[Label]:[Reference(s)]],6,FALSE)=0,"",VLOOKUP(_xlfn.TEXTBEFORE($J124,";",1,0,1),Table2[[Label]:[Reference(s)]],6,FALSE))</f>
        <v/>
      </c>
      <c r="N124" s="1026" t="str">
        <f>IF(VLOOKUP(_xlfn.TEXTBEFORE($J124,";",1,0,1),Table2[[Label]:[Reference(s)]],7,FALSE)=0,"",VLOOKUP(_xlfn.TEXTBEFORE($J124,";",1,0,1),Table2[[Label]:[Reference(s)]],7,FALSE))</f>
        <v/>
      </c>
      <c r="O124" s="1026">
        <f>IF(VLOOKUP(_xlfn.TEXTBEFORE($J124,";",1,0,1),Table2[[Label]:[Reference(s)]],8,FALSE)=0,"",VLOOKUP(_xlfn.TEXTBEFORE($J124,";",1,0,1),Table2[[Label]:[Reference(s)]],8,FALSE))</f>
        <v>50</v>
      </c>
      <c r="P124" s="1026" t="str">
        <f>IF(VLOOKUP(_xlfn.TEXTBEFORE($J124,";",1,0,1),Table2[[Label]:[Reference(s)]],9,FALSE)=0,"",VLOOKUP(_xlfn.TEXTBEFORE($J124,";",1,0,1),Table2[[Label]:[Reference(s)]],9,FALSE))</f>
        <v/>
      </c>
      <c r="Q124" s="1026" t="str">
        <f>IF(VLOOKUP(_xlfn.TEXTBEFORE($J124,";",1,0,1),Table2[[Label]:[Reference(s)]],10,FALSE)=0,"",VLOOKUP(_xlfn.TEXTBEFORE($J124,";",1,0,1),Table2[[Label]:[Reference(s)]],10,FALSE))</f>
        <v/>
      </c>
      <c r="R124" s="1038" t="str">
        <f>IF(VLOOKUP(_xlfn.TEXTBEFORE($J124,";",1,0,1),Table2[[Label]:[Reference(s)]],14,FALSE)=0,"",VLOOKUP(_xlfn.TEXTBEFORE($J124,";",1,0,1),Table2[[Label]:[Reference(s)]],14,FALSE))</f>
        <v>(1) 2 CFR 200.203;
(5) 31 USC 6102</v>
      </c>
    </row>
    <row r="125" spans="1:18" ht="217.5" thickBot="1" x14ac:dyDescent="0.3">
      <c r="A125" s="1140"/>
      <c r="B125" s="1065"/>
      <c r="C125" s="1065"/>
      <c r="D125" s="1036" t="s">
        <v>1867</v>
      </c>
      <c r="E125" s="1012" t="s">
        <v>1868</v>
      </c>
      <c r="F125" s="1011" t="s">
        <v>1656</v>
      </c>
      <c r="G125" s="1026" t="str">
        <f>IF(VLOOKUP(_xlfn.TEXTBEFORE($J125,";",1,0,1),Table2[[Label]:[Reference(s)]],2,FALSE)=0,"",VLOOKUP(_xlfn.TEXTBEFORE($J125,";",1,0,1),Table2[[Label]:[Reference(s)]],2,FALSE))</f>
        <v xml:space="preserve">A code that indicates the type of Federal identifier associated with a system used to submit or access award application and award information. </v>
      </c>
      <c r="H125" s="1011" t="s">
        <v>4604</v>
      </c>
      <c r="I125" s="1027" t="s">
        <v>1684</v>
      </c>
      <c r="J125" s="1018" t="s">
        <v>4605</v>
      </c>
      <c r="K125" s="1011" t="s">
        <v>1862</v>
      </c>
      <c r="L125" s="1037" t="str">
        <f>IF(VLOOKUP(_xlfn.TEXTBEFORE($J125,";",1,0,1),Table2[[Label]:[Reference(s)]],5,FALSE)=0,"",VLOOKUP(_xlfn.TEXTBEFORE($J125,";",1,0,1),Table2[[Label]:[Reference(s)]],5,FALSE))</f>
        <v>String</v>
      </c>
      <c r="M125" s="1026" t="str">
        <f>IF(VLOOKUP(_xlfn.TEXTBEFORE($J125,";",1,0,1),Table2[[Label]:[Reference(s)]],6,FALSE)=0,"",VLOOKUP(_xlfn.TEXTBEFORE($J125,";",1,0,1),Table2[[Label]:[Reference(s)]],6,FALSE))</f>
        <v/>
      </c>
      <c r="N125" s="1026" t="str">
        <f>IF(VLOOKUP(_xlfn.TEXTBEFORE($J125,";",1,0,1),Table2[[Label]:[Reference(s)]],7,FALSE)=0,"",VLOOKUP(_xlfn.TEXTBEFORE($J125,";",1,0,1),Table2[[Label]:[Reference(s)]],7,FALSE))</f>
        <v/>
      </c>
      <c r="O125" s="1026">
        <f>IF(VLOOKUP(_xlfn.TEXTBEFORE($J125,";",1,0,1),Table2[[Label]:[Reference(s)]],8,FALSE)=0,"",VLOOKUP(_xlfn.TEXTBEFORE($J125,";",1,0,1),Table2[[Label]:[Reference(s)]],8,FALSE))</f>
        <v>4</v>
      </c>
      <c r="P125" s="1026" t="str">
        <f>IF(VLOOKUP(_xlfn.TEXTBEFORE($J125,";",1,0,1),Table2[[Label]:[Reference(s)]],9,FALSE)=0,"",VLOOKUP(_xlfn.TEXTBEFORE($J125,";",1,0,1),Table2[[Label]:[Reference(s)]],9,FALSE))</f>
        <v>FAIN;
PIID;
UII</v>
      </c>
      <c r="Q125" s="1026" t="str">
        <f>IF(VLOOKUP(_xlfn.TEXTBEFORE($J125,";",1,0,1),Table2[[Label]:[Reference(s)]],10,FALSE)=0,"",VLOOKUP(_xlfn.TEXTBEFORE($J125,";",1,0,1),Table2[[Label]:[Reference(s)]],10,FALSE))</f>
        <v>FAIN = The Financial Assistance Identification Number (FAIN), as reported to USAspending.gov, that identifies the predominant cooperative agreement in the preceding Federal fiscal year for the financial assistance system;
PIID = The Procurement Instrument Identifier (PIID), as reported to the Federal Procurement Data System, that identifies the predominant procurement in the preceding Federal fiscal year for the financial assistance system;
UII = The Unique Investment Identifier (UII), as reported to ITDashboard.gov (CPIC data), that identifies the predominant financial investment in the preceding Federal fiscal year for the financial assistance system</v>
      </c>
      <c r="R125" s="1038" t="str">
        <f>IF(VLOOKUP(_xlfn.TEXTBEFORE($J125,";",1,0,1),Table2[[Label]:[Reference(s)]],14,FALSE)=0,"",VLOOKUP(_xlfn.TEXTBEFORE($J125,";",1,0,1),Table2[[Label]:[Reference(s)]],14,FALSE))</f>
        <v>(1) 2 CFR 200.203;
(5) 31 USC 6102</v>
      </c>
    </row>
    <row r="126" spans="1:18" ht="77.25" customHeight="1" thickBot="1" x14ac:dyDescent="0.3">
      <c r="A126" s="1140"/>
      <c r="B126" s="1065"/>
      <c r="C126" s="1065"/>
      <c r="D126" s="1036" t="s">
        <v>1869</v>
      </c>
      <c r="E126" s="1012" t="s">
        <v>1870</v>
      </c>
      <c r="F126" s="1011" t="s">
        <v>1632</v>
      </c>
      <c r="G126" s="1026" t="str">
        <f>IF(VLOOKUP(_xlfn.TEXTBEFORE($J126,";",1,0,1),Table2[[Label]:[Reference(s)]],2,FALSE)=0,"",VLOOKUP(_xlfn.TEXTBEFORE($J126,";",1,0,1),Table2[[Label]:[Reference(s)]],2,FALSE))</f>
        <v>A code that indicates where the agency's award application process is posted.</v>
      </c>
      <c r="H126" s="1011" t="s">
        <v>4607</v>
      </c>
      <c r="I126" s="1027" t="s">
        <v>1684</v>
      </c>
      <c r="J126" s="1018" t="s">
        <v>534</v>
      </c>
      <c r="K126" s="1011" t="s">
        <v>1640</v>
      </c>
      <c r="L126" s="1037" t="str">
        <f>IF(VLOOKUP(_xlfn.TEXTBEFORE($J126,";",1,0,1),Table2[[Label]:[Reference(s)]],5,FALSE)=0,"",VLOOKUP(_xlfn.TEXTBEFORE($J126,";",1,0,1),Table2[[Label]:[Reference(s)]],5,FALSE))</f>
        <v>String</v>
      </c>
      <c r="M126" s="1026" t="str">
        <f>IF(VLOOKUP(_xlfn.TEXTBEFORE($J126,";",1,0,1),Table2[[Label]:[Reference(s)]],6,FALSE)=0,"",VLOOKUP(_xlfn.TEXTBEFORE($J126,";",1,0,1),Table2[[Label]:[Reference(s)]],6,FALSE))</f>
        <v/>
      </c>
      <c r="N126" s="1026" t="str">
        <f>IF(VLOOKUP(_xlfn.TEXTBEFORE($J126,";",1,0,1),Table2[[Label]:[Reference(s)]],7,FALSE)=0,"",VLOOKUP(_xlfn.TEXTBEFORE($J126,";",1,0,1),Table2[[Label]:[Reference(s)]],7,FALSE))</f>
        <v/>
      </c>
      <c r="O126" s="1026">
        <f>IF(VLOOKUP(_xlfn.TEXTBEFORE($J126,";",1,0,1),Table2[[Label]:[Reference(s)]],8,FALSE)=0,"",VLOOKUP(_xlfn.TEXTBEFORE($J126,";",1,0,1),Table2[[Label]:[Reference(s)]],8,FALSE))</f>
        <v>1</v>
      </c>
      <c r="P126" s="1026" t="str">
        <f>IF(VLOOKUP(_xlfn.TEXTBEFORE($J126,";",1,0,1),Table2[[Label]:[Reference(s)]],9,FALSE)=0,"",VLOOKUP(_xlfn.TEXTBEFORE($J126,";",1,0,1),Table2[[Label]:[Reference(s)]],9,FALSE))</f>
        <v>N = NOFO;
U = URL;
D = Description</v>
      </c>
      <c r="Q126" s="1026" t="str">
        <f>IF(VLOOKUP(_xlfn.TEXTBEFORE($J126,";",1,0,1),Table2[[Label]:[Reference(s)]],10,FALSE)=0,"",VLOOKUP(_xlfn.TEXTBEFORE($J126,";",1,0,1),Table2[[Label]:[Reference(s)]],10,FALSE))</f>
        <v/>
      </c>
      <c r="R126" s="1038" t="str">
        <f>IF(VLOOKUP(_xlfn.TEXTBEFORE($J126,";",1,0,1),Table2[[Label]:[Reference(s)]],14,FALSE)=0,"",VLOOKUP(_xlfn.TEXTBEFORE($J126,";",1,0,1),Table2[[Label]:[Reference(s)]],14,FALSE))</f>
        <v>(1) 2 CFR 200.203;
(5) 31 USC 6102</v>
      </c>
    </row>
    <row r="127" spans="1:18" ht="51.75" thickBot="1" x14ac:dyDescent="0.3">
      <c r="A127" s="1140"/>
      <c r="B127" s="1065"/>
      <c r="C127" s="1065"/>
      <c r="D127" s="1036" t="s">
        <v>1871</v>
      </c>
      <c r="E127" s="1012" t="s">
        <v>1872</v>
      </c>
      <c r="F127" s="1011" t="s">
        <v>1632</v>
      </c>
      <c r="G127" s="1026" t="str">
        <f>IF(VLOOKUP(_xlfn.TEXTBEFORE($J127,";",1,0,1),Table2[[Label]:[Reference(s)]],2,FALSE)=0,"",VLOOKUP(_xlfn.TEXTBEFORE($J127,";",1,0,1),Table2[[Label]:[Reference(s)]],2,FALSE))</f>
        <v>The web address (URL) where the agency's award application process is posted.</v>
      </c>
      <c r="H127" s="1011" t="s">
        <v>4658</v>
      </c>
      <c r="I127" s="1027" t="s">
        <v>1639</v>
      </c>
      <c r="J127" s="1018" t="s">
        <v>536</v>
      </c>
      <c r="K127" s="1011" t="s">
        <v>1640</v>
      </c>
      <c r="L127" s="1037" t="str">
        <f>IF(VLOOKUP(_xlfn.TEXTBEFORE($J127,";",1,0,1),Table2[[Label]:[Reference(s)]],5,FALSE)=0,"",VLOOKUP(_xlfn.TEXTBEFORE($J127,";",1,0,1),Table2[[Label]:[Reference(s)]],5,FALSE))</f>
        <v>String</v>
      </c>
      <c r="M127" s="1026" t="str">
        <f>IF(VLOOKUP(_xlfn.TEXTBEFORE($J127,";",1,0,1),Table2[[Label]:[Reference(s)]],6,FALSE)=0,"",VLOOKUP(_xlfn.TEXTBEFORE($J127,";",1,0,1),Table2[[Label]:[Reference(s)]],6,FALSE))</f>
        <v/>
      </c>
      <c r="N127" s="1026" t="str">
        <f>IF(VLOOKUP(_xlfn.TEXTBEFORE($J127,";",1,0,1),Table2[[Label]:[Reference(s)]],7,FALSE)=0,"",VLOOKUP(_xlfn.TEXTBEFORE($J127,";",1,0,1),Table2[[Label]:[Reference(s)]],7,FALSE))</f>
        <v/>
      </c>
      <c r="O127" s="1026">
        <f>IF(VLOOKUP(_xlfn.TEXTBEFORE($J127,";",1,0,1),Table2[[Label]:[Reference(s)]],8,FALSE)=0,"",VLOOKUP(_xlfn.TEXTBEFORE($J127,";",1,0,1),Table2[[Label]:[Reference(s)]],8,FALSE))</f>
        <v>255</v>
      </c>
      <c r="P127" s="1026" t="str">
        <f>IF(VLOOKUP(_xlfn.TEXTBEFORE($J127,";",1,0,1),Table2[[Label]:[Reference(s)]],9,FALSE)=0,"",VLOOKUP(_xlfn.TEXTBEFORE($J127,";",1,0,1),Table2[[Label]:[Reference(s)]],9,FALSE))</f>
        <v/>
      </c>
      <c r="Q127" s="1026" t="str">
        <f>IF(VLOOKUP(_xlfn.TEXTBEFORE($J127,";",1,0,1),Table2[[Label]:[Reference(s)]],10,FALSE)=0,"",VLOOKUP(_xlfn.TEXTBEFORE($J127,";",1,0,1),Table2[[Label]:[Reference(s)]],10,FALSE))</f>
        <v/>
      </c>
      <c r="R127" s="1038" t="str">
        <f>IF(VLOOKUP(_xlfn.TEXTBEFORE($J127,";",1,0,1),Table2[[Label]:[Reference(s)]],14,FALSE)=0,"",VLOOKUP(_xlfn.TEXTBEFORE($J127,";",1,0,1),Table2[[Label]:[Reference(s)]],14,FALSE))</f>
        <v>(1) 2 CFR 200.203;
(5) 31 USC 6102</v>
      </c>
    </row>
    <row r="128" spans="1:18" ht="51.75" thickBot="1" x14ac:dyDescent="0.3">
      <c r="A128" s="1174"/>
      <c r="B128" s="1175"/>
      <c r="C128" s="1175"/>
      <c r="D128" s="1045" t="s">
        <v>1873</v>
      </c>
      <c r="E128" s="1046" t="s">
        <v>1874</v>
      </c>
      <c r="F128" s="1011" t="s">
        <v>4676</v>
      </c>
      <c r="G128" s="1047" t="str">
        <f>IF(VLOOKUP(_xlfn.TEXTBEFORE($J128,";",1,0,1),Table2[[Label]:[Reference(s)]],2,FALSE)=0,"",VLOOKUP(_xlfn.TEXTBEFORE($J128,";",1,0,1),Table2[[Label]:[Reference(s)]],2,FALSE))</f>
        <v>A description of the steps the agency requires the award applicant to perform in the award application process.</v>
      </c>
      <c r="H128" s="1048" t="s">
        <v>4695</v>
      </c>
      <c r="I128" s="1049" t="s">
        <v>1639</v>
      </c>
      <c r="J128" s="1087" t="s">
        <v>531</v>
      </c>
      <c r="K128" s="1048" t="s">
        <v>1640</v>
      </c>
      <c r="L128" s="1054" t="str">
        <f>IF(VLOOKUP(_xlfn.TEXTBEFORE($J128,";",1,0,1),Table2[[Label]:[Reference(s)]],5,FALSE)=0,"",VLOOKUP(_xlfn.TEXTBEFORE($J128,";",1,0,1),Table2[[Label]:[Reference(s)]],5,FALSE))</f>
        <v>String</v>
      </c>
      <c r="M128" s="1047" t="str">
        <f>IF(VLOOKUP(_xlfn.TEXTBEFORE($J128,";",1,0,1),Table2[[Label]:[Reference(s)]],6,FALSE)=0,"",VLOOKUP(_xlfn.TEXTBEFORE($J128,";",1,0,1),Table2[[Label]:[Reference(s)]],6,FALSE))</f>
        <v/>
      </c>
      <c r="N128" s="1047" t="str">
        <f>IF(VLOOKUP(_xlfn.TEXTBEFORE($J128,";",1,0,1),Table2[[Label]:[Reference(s)]],7,FALSE)=0,"",VLOOKUP(_xlfn.TEXTBEFORE($J128,";",1,0,1),Table2[[Label]:[Reference(s)]],7,FALSE))</f>
        <v/>
      </c>
      <c r="O128" s="1047" t="str">
        <f>IF(VLOOKUP(_xlfn.TEXTBEFORE($J128,";",1,0,1),Table2[[Label]:[Reference(s)]],8,FALSE)=0,"",VLOOKUP(_xlfn.TEXTBEFORE($J128,";",1,0,1),Table2[[Label]:[Reference(s)]],8,FALSE))</f>
        <v>(3) 2000</v>
      </c>
      <c r="P128" s="1047" t="str">
        <f>IF(VLOOKUP(_xlfn.TEXTBEFORE($J128,";",1,0,1),Table2[[Label]:[Reference(s)]],9,FALSE)=0,"",VLOOKUP(_xlfn.TEXTBEFORE($J128,";",1,0,1),Table2[[Label]:[Reference(s)]],9,FALSE))</f>
        <v/>
      </c>
      <c r="Q128" s="1047" t="str">
        <f>IF(VLOOKUP(_xlfn.TEXTBEFORE($J128,";",1,0,1),Table2[[Label]:[Reference(s)]],10,FALSE)=0,"",VLOOKUP(_xlfn.TEXTBEFORE($J128,";",1,0,1),Table2[[Label]:[Reference(s)]],10,FALSE))</f>
        <v/>
      </c>
      <c r="R128" s="1057" t="str">
        <f>IF(VLOOKUP(_xlfn.TEXTBEFORE($J128,";",1,0,1),Table2[[Label]:[Reference(s)]],14,FALSE)=0,"",VLOOKUP(_xlfn.TEXTBEFORE($J128,";",1,0,1),Table2[[Label]:[Reference(s)]],14,FALSE))</f>
        <v>(1) 2 CFR 200.203;
(3) SAM.gov Assistance Listing;
(5) 31 USC 6102</v>
      </c>
    </row>
    <row r="129" spans="1:18" ht="39" thickBot="1" x14ac:dyDescent="0.3">
      <c r="A129" s="1176">
        <v>7.05</v>
      </c>
      <c r="B129" s="1177" t="s">
        <v>1875</v>
      </c>
      <c r="C129" s="1177" t="s">
        <v>1629</v>
      </c>
      <c r="D129" s="1045" t="s">
        <v>1876</v>
      </c>
      <c r="E129" s="1046" t="s">
        <v>1877</v>
      </c>
      <c r="F129" s="1009" t="s">
        <v>1632</v>
      </c>
      <c r="G129" s="1047" t="str">
        <f>IF(VLOOKUP(_xlfn.TEXTBEFORE($J129,";",1,0,1),Table2[[Label]:[Reference(s)]],2,FALSE)=0,"",VLOOKUP(_xlfn.TEXTBEFORE($J129,";",1,0,1),Table2[[Label]:[Reference(s)]],2,FALSE))</f>
        <v>A description of the standards and methods used to assess award applications.</v>
      </c>
      <c r="H129" s="1048" t="s">
        <v>1638</v>
      </c>
      <c r="I129" s="1049" t="s">
        <v>1639</v>
      </c>
      <c r="J129" s="1087" t="s">
        <v>538</v>
      </c>
      <c r="K129" s="1048" t="s">
        <v>1640</v>
      </c>
      <c r="L129" s="1054" t="str">
        <f>IF(VLOOKUP(_xlfn.TEXTBEFORE($J129,";",1,0,1),Table2[[Label]:[Reference(s)]],5,FALSE)=0,"",VLOOKUP(_xlfn.TEXTBEFORE($J129,";",1,0,1),Table2[[Label]:[Reference(s)]],5,FALSE))</f>
        <v>String</v>
      </c>
      <c r="M129" s="1047" t="str">
        <f>IF(VLOOKUP(_xlfn.TEXTBEFORE($J129,";",1,0,1),Table2[[Label]:[Reference(s)]],6,FALSE)=0,"",VLOOKUP(_xlfn.TEXTBEFORE($J129,";",1,0,1),Table2[[Label]:[Reference(s)]],6,FALSE))</f>
        <v/>
      </c>
      <c r="N129" s="1047" t="str">
        <f>IF(VLOOKUP(_xlfn.TEXTBEFORE($J129,";",1,0,1),Table2[[Label]:[Reference(s)]],7,FALSE)=0,"",VLOOKUP(_xlfn.TEXTBEFORE($J129,";",1,0,1),Table2[[Label]:[Reference(s)]],7,FALSE))</f>
        <v/>
      </c>
      <c r="O129" s="1047" t="str">
        <f>IF(VLOOKUP(_xlfn.TEXTBEFORE($J129,";",1,0,1),Table2[[Label]:[Reference(s)]],8,FALSE)=0,"",VLOOKUP(_xlfn.TEXTBEFORE($J129,";",1,0,1),Table2[[Label]:[Reference(s)]],8,FALSE))</f>
        <v>(3) 3000</v>
      </c>
      <c r="P129" s="1047" t="str">
        <f>IF(VLOOKUP(_xlfn.TEXTBEFORE($J129,";",1,0,1),Table2[[Label]:[Reference(s)]],9,FALSE)=0,"",VLOOKUP(_xlfn.TEXTBEFORE($J129,";",1,0,1),Table2[[Label]:[Reference(s)]],9,FALSE))</f>
        <v/>
      </c>
      <c r="Q129" s="1047" t="str">
        <f>IF(VLOOKUP(_xlfn.TEXTBEFORE($J129,";",1,0,1),Table2[[Label]:[Reference(s)]],10,FALSE)=0,"",VLOOKUP(_xlfn.TEXTBEFORE($J129,";",1,0,1),Table2[[Label]:[Reference(s)]],10,FALSE))</f>
        <v/>
      </c>
      <c r="R129" s="1057" t="str">
        <f>IF(VLOOKUP(_xlfn.TEXTBEFORE($J129,";",1,0,1),Table2[[Label]:[Reference(s)]],14,FALSE)=0,"",VLOOKUP(_xlfn.TEXTBEFORE($J129,";",1,0,1),Table2[[Label]:[Reference(s)]],14,FALSE))</f>
        <v>(1) 2 CFR 200.203;
(3) SAM.gov Assistance Listing;
(5) 31 USC 6102</v>
      </c>
    </row>
    <row r="130" spans="1:18" ht="115.5" thickBot="1" x14ac:dyDescent="0.3">
      <c r="A130" s="1140">
        <v>7.06</v>
      </c>
      <c r="B130" s="1065" t="s">
        <v>1878</v>
      </c>
      <c r="C130" s="1065" t="s">
        <v>1629</v>
      </c>
      <c r="D130" s="1042" t="s">
        <v>1879</v>
      </c>
      <c r="E130" s="1008" t="s">
        <v>1880</v>
      </c>
      <c r="F130" s="1009" t="s">
        <v>1632</v>
      </c>
      <c r="G130" s="1043" t="str">
        <f>IF(VLOOKUP(_xlfn.TEXTBEFORE($J130,";",1,0,1),Table2[[Label]:[Reference(s)]],2,FALSE)=0,"",VLOOKUP(_xlfn.TEXTBEFORE($J130,";",1,0,1),Table2[[Label]:[Reference(s)]],2,FALSE))</f>
        <v>A code that indicates the range that best represents how much time the award application review and approval process takes.</v>
      </c>
      <c r="H130" s="1009" t="s">
        <v>1633</v>
      </c>
      <c r="I130" s="1044" t="s">
        <v>1684</v>
      </c>
      <c r="J130" s="1085" t="s">
        <v>546</v>
      </c>
      <c r="K130" s="1009" t="s">
        <v>1640</v>
      </c>
      <c r="L130" s="1089" t="str">
        <f>IF(VLOOKUP(_xlfn.TEXTBEFORE($J130,";",1,0,1),Table2[[Label]:[Reference(s)]],5,FALSE)=0,"",VLOOKUP(_xlfn.TEXTBEFORE($J130,";",1,0,1),Table2[[Label]:[Reference(s)]],5,FALSE))</f>
        <v>String</v>
      </c>
      <c r="M130" s="1043" t="str">
        <f>IF(VLOOKUP(_xlfn.TEXTBEFORE($J130,";",1,0,1),Table2[[Label]:[Reference(s)]],6,FALSE)=0,"",VLOOKUP(_xlfn.TEXTBEFORE($J130,";",1,0,1),Table2[[Label]:[Reference(s)]],6,FALSE))</f>
        <v>A</v>
      </c>
      <c r="N130" s="1043" t="str">
        <f>IF(VLOOKUP(_xlfn.TEXTBEFORE($J130,";",1,0,1),Table2[[Label]:[Reference(s)]],7,FALSE)=0,"",VLOOKUP(_xlfn.TEXTBEFORE($J130,";",1,0,1),Table2[[Label]:[Reference(s)]],7,FALSE))</f>
        <v/>
      </c>
      <c r="O130" s="1043">
        <f>IF(VLOOKUP(_xlfn.TEXTBEFORE($J130,";",1,0,1),Table2[[Label]:[Reference(s)]],8,FALSE)=0,"",VLOOKUP(_xlfn.TEXTBEFORE($J130,";",1,0,1),Table2[[Label]:[Reference(s)]],8,FALSE))</f>
        <v>1</v>
      </c>
      <c r="P130" s="1043" t="str">
        <f>IF(VLOOKUP(_xlfn.TEXTBEFORE($J130,";",1,0,1),Table2[[Label]:[Reference(s)]],9,FALSE)=0,"",VLOOKUP(_xlfn.TEXTBEFORE($J130,";",1,0,1),Table2[[Label]:[Reference(s)]],9,FALSE))</f>
        <v>A = From 1 to 15 days;
B = From 15 to 30 days;
C = From 30 to 60 days;
D = From 60 to 90 days;
E = From 90 to 120 days;
F = From 120 to 180 days;
G = More than 180 Days;
N = Not Applicable;
O = Other</v>
      </c>
      <c r="Q130" s="1043" t="str">
        <f>IF(VLOOKUP(_xlfn.TEXTBEFORE($J130,";",1,0,1),Table2[[Label]:[Reference(s)]],10,FALSE)=0,"",VLOOKUP(_xlfn.TEXTBEFORE($J130,";",1,0,1),Table2[[Label]:[Reference(s)]],10,FALSE))</f>
        <v/>
      </c>
      <c r="R130" s="1090" t="str">
        <f>IF(VLOOKUP(_xlfn.TEXTBEFORE($J130,";",1,0,1),Table2[[Label]:[Reference(s)]],14,FALSE)=0,"",VLOOKUP(_xlfn.TEXTBEFORE($J130,";",1,0,1),Table2[[Label]:[Reference(s)]],14,FALSE))</f>
        <v>(1) 2 CFR 200.203;
(3) SAM.gov Assistance Listing;
(5) 31 USC 6102</v>
      </c>
    </row>
    <row r="131" spans="1:18" ht="77.25" thickBot="1" x14ac:dyDescent="0.3">
      <c r="A131" s="1174"/>
      <c r="B131" s="1175"/>
      <c r="C131" s="1175"/>
      <c r="D131" s="1045" t="s">
        <v>1881</v>
      </c>
      <c r="E131" s="1046" t="s">
        <v>1882</v>
      </c>
      <c r="F131" s="1011" t="s">
        <v>1632</v>
      </c>
      <c r="G131" s="1047" t="str">
        <f>IF(VLOOKUP(_xlfn.TEXTBEFORE($J131,";",1,0,1),Table2[[Label]:[Reference(s)]],2,FALSE)=0,"",VLOOKUP(_xlfn.TEXTBEFORE($J131,";",1,0,1),Table2[[Label]:[Reference(s)]],2,FALSE))</f>
        <v>A description of the processes used to select award applications.</v>
      </c>
      <c r="H131" s="1048" t="s">
        <v>4659</v>
      </c>
      <c r="I131" s="1049" t="s">
        <v>1639</v>
      </c>
      <c r="J131" s="1087" t="s">
        <v>542</v>
      </c>
      <c r="K131" s="1048" t="s">
        <v>1640</v>
      </c>
      <c r="L131" s="1054" t="str">
        <f>IF(VLOOKUP(_xlfn.TEXTBEFORE($J131,";",1,0,1),Table2[[Label]:[Reference(s)]],5,FALSE)=0,"",VLOOKUP(_xlfn.TEXTBEFORE($J131,";",1,0,1),Table2[[Label]:[Reference(s)]],5,FALSE))</f>
        <v>String</v>
      </c>
      <c r="M131" s="1047" t="str">
        <f>IF(VLOOKUP(_xlfn.TEXTBEFORE($J131,";",1,0,1),Table2[[Label]:[Reference(s)]],6,FALSE)=0,"",VLOOKUP(_xlfn.TEXTBEFORE($J131,";",1,0,1),Table2[[Label]:[Reference(s)]],6,FALSE))</f>
        <v/>
      </c>
      <c r="N131" s="1047" t="str">
        <f>IF(VLOOKUP(_xlfn.TEXTBEFORE($J131,";",1,0,1),Table2[[Label]:[Reference(s)]],7,FALSE)=0,"",VLOOKUP(_xlfn.TEXTBEFORE($J131,";",1,0,1),Table2[[Label]:[Reference(s)]],7,FALSE))</f>
        <v/>
      </c>
      <c r="O131" s="1047" t="str">
        <f>IF(VLOOKUP(_xlfn.TEXTBEFORE($J131,";",1,0,1),Table2[[Label]:[Reference(s)]],8,FALSE)=0,"",VLOOKUP(_xlfn.TEXTBEFORE($J131,";",1,0,1),Table2[[Label]:[Reference(s)]],8,FALSE))</f>
        <v>(3) 1500</v>
      </c>
      <c r="P131" s="1047" t="str">
        <f>IF(VLOOKUP(_xlfn.TEXTBEFORE($J131,";",1,0,1),Table2[[Label]:[Reference(s)]],9,FALSE)=0,"",VLOOKUP(_xlfn.TEXTBEFORE($J131,";",1,0,1),Table2[[Label]:[Reference(s)]],9,FALSE))</f>
        <v/>
      </c>
      <c r="Q131" s="1047" t="str">
        <f>IF(VLOOKUP(_xlfn.TEXTBEFORE($J131,";",1,0,1),Table2[[Label]:[Reference(s)]],10,FALSE)=0,"",VLOOKUP(_xlfn.TEXTBEFORE($J131,";",1,0,1),Table2[[Label]:[Reference(s)]],10,FALSE))</f>
        <v/>
      </c>
      <c r="R131" s="1057" t="str">
        <f>IF(VLOOKUP(_xlfn.TEXTBEFORE($J131,";",1,0,1),Table2[[Label]:[Reference(s)]],14,FALSE)=0,"",VLOOKUP(_xlfn.TEXTBEFORE($J131,";",1,0,1),Table2[[Label]:[Reference(s)]],14,FALSE))</f>
        <v>(1) 2 CFR 200.203;
(3) SAM.gov Assistance Listing;
(5) 31 USC 6102</v>
      </c>
    </row>
    <row r="132" spans="1:18" ht="38.25" x14ac:dyDescent="0.25">
      <c r="A132" s="1140">
        <v>7.07</v>
      </c>
      <c r="B132" s="1145" t="s">
        <v>1883</v>
      </c>
      <c r="C132" s="1145" t="s">
        <v>1629</v>
      </c>
      <c r="D132" s="1042" t="s">
        <v>1884</v>
      </c>
      <c r="E132" s="1008" t="s">
        <v>1885</v>
      </c>
      <c r="F132" s="1009" t="s">
        <v>1632</v>
      </c>
      <c r="G132" s="1043" t="str">
        <f>IF(VLOOKUP(_xlfn.TEXTBEFORE($J132,";",1,0,1),Table2[[Label]:[Reference(s)]],2,FALSE)=0,"",VLOOKUP(_xlfn.TEXTBEFORE($J132,";",1,0,1),Table2[[Label]:[Reference(s)]],2,FALSE))</f>
        <v>A description of how assistance is awarded, including the position title and/or Bureau/Organization of the person(s) approving the award.</v>
      </c>
      <c r="H132" s="1009" t="s">
        <v>1633</v>
      </c>
      <c r="I132" s="1044" t="s">
        <v>1639</v>
      </c>
      <c r="J132" s="1085" t="s">
        <v>576</v>
      </c>
      <c r="K132" s="1009" t="s">
        <v>1640</v>
      </c>
      <c r="L132" s="1089" t="str">
        <f>IF(VLOOKUP(_xlfn.TEXTBEFORE($J132,";",1,0,1),Table2[[Label]:[Reference(s)]],5,FALSE)=0,"",VLOOKUP(_xlfn.TEXTBEFORE($J132,";",1,0,1),Table2[[Label]:[Reference(s)]],5,FALSE))</f>
        <v>String</v>
      </c>
      <c r="M132" s="1043" t="str">
        <f>IF(VLOOKUP(_xlfn.TEXTBEFORE($J132,";",1,0,1),Table2[[Label]:[Reference(s)]],6,FALSE)=0,"",VLOOKUP(_xlfn.TEXTBEFORE($J132,";",1,0,1),Table2[[Label]:[Reference(s)]],6,FALSE))</f>
        <v/>
      </c>
      <c r="N132" s="1043" t="str">
        <f>IF(VLOOKUP(_xlfn.TEXTBEFORE($J132,";",1,0,1),Table2[[Label]:[Reference(s)]],7,FALSE)=0,"",VLOOKUP(_xlfn.TEXTBEFORE($J132,";",1,0,1),Table2[[Label]:[Reference(s)]],7,FALSE))</f>
        <v/>
      </c>
      <c r="O132" s="1043" t="str">
        <f>IF(VLOOKUP(_xlfn.TEXTBEFORE($J132,";",1,0,1),Table2[[Label]:[Reference(s)]],8,FALSE)=0,"",VLOOKUP(_xlfn.TEXTBEFORE($J132,";",1,0,1),Table2[[Label]:[Reference(s)]],8,FALSE))</f>
        <v>(3) 2000</v>
      </c>
      <c r="P132" s="1043" t="str">
        <f>IF(VLOOKUP(_xlfn.TEXTBEFORE($J132,";",1,0,1),Table2[[Label]:[Reference(s)]],9,FALSE)=0,"",VLOOKUP(_xlfn.TEXTBEFORE($J132,";",1,0,1),Table2[[Label]:[Reference(s)]],9,FALSE))</f>
        <v/>
      </c>
      <c r="Q132" s="1043" t="str">
        <f>IF(VLOOKUP(_xlfn.TEXTBEFORE($J132,";",1,0,1),Table2[[Label]:[Reference(s)]],10,FALSE)=0,"",VLOOKUP(_xlfn.TEXTBEFORE($J132,";",1,0,1),Table2[[Label]:[Reference(s)]],10,FALSE))</f>
        <v/>
      </c>
      <c r="R132" s="1090" t="str">
        <f>IF(VLOOKUP(_xlfn.TEXTBEFORE($J132,";",1,0,1),Table2[[Label]:[Reference(s)]],14,FALSE)=0,"",VLOOKUP(_xlfn.TEXTBEFORE($J132,";",1,0,1),Table2[[Label]:[Reference(s)]],14,FALSE))</f>
        <v>(1) 2 CFR 200.203;
(3) SAM.gov Assistance Listing;
(5) 31 USC 6102</v>
      </c>
    </row>
    <row r="133" spans="1:18" ht="38.25" x14ac:dyDescent="0.25">
      <c r="A133" s="1139"/>
      <c r="B133" s="1146"/>
      <c r="C133" s="1147"/>
      <c r="D133" s="1036" t="s">
        <v>1886</v>
      </c>
      <c r="E133" s="1012" t="s">
        <v>1887</v>
      </c>
      <c r="F133" s="1011" t="s">
        <v>1656</v>
      </c>
      <c r="G133" s="1026" t="str">
        <f>IF(VLOOKUP(_xlfn.TEXTBEFORE($J133,";",1,0,1),Table2[[Label]:[Reference(s)]],2,FALSE)=0,"",VLOOKUP(_xlfn.TEXTBEFORE($J133,";",1,0,1),Table2[[Label]:[Reference(s)]],2,FALSE))</f>
        <v>The name of the service, solution, or system an award applicant or recipient accesses to receive and/or submit award application and award information.</v>
      </c>
      <c r="H133" s="1011" t="s">
        <v>1633</v>
      </c>
      <c r="I133" s="1027" t="s">
        <v>1639</v>
      </c>
      <c r="J133" s="1018" t="s">
        <v>4608</v>
      </c>
      <c r="K133" s="1011" t="s">
        <v>1888</v>
      </c>
      <c r="L133" s="1037" t="str">
        <f>IF(VLOOKUP(_xlfn.TEXTBEFORE($J133,";",1,0,1),Table2[[Label]:[Reference(s)]],5,FALSE)=0,"",VLOOKUP(_xlfn.TEXTBEFORE($J133,";",1,0,1),Table2[[Label]:[Reference(s)]],5,FALSE))</f>
        <v>String</v>
      </c>
      <c r="M133" s="1026" t="str">
        <f>IF(VLOOKUP(_xlfn.TEXTBEFORE($J133,";",1,0,1),Table2[[Label]:[Reference(s)]],6,FALSE)=0,"",VLOOKUP(_xlfn.TEXTBEFORE($J133,";",1,0,1),Table2[[Label]:[Reference(s)]],6,FALSE))</f>
        <v/>
      </c>
      <c r="N133" s="1026" t="str">
        <f>IF(VLOOKUP(_xlfn.TEXTBEFORE($J133,";",1,0,1),Table2[[Label]:[Reference(s)]],7,FALSE)=0,"",VLOOKUP(_xlfn.TEXTBEFORE($J133,";",1,0,1),Table2[[Label]:[Reference(s)]],7,FALSE))</f>
        <v/>
      </c>
      <c r="O133" s="1026">
        <f>IF(VLOOKUP(_xlfn.TEXTBEFORE($J133,";",1,0,1),Table2[[Label]:[Reference(s)]],8,FALSE)=0,"",VLOOKUP(_xlfn.TEXTBEFORE($J133,";",1,0,1),Table2[[Label]:[Reference(s)]],8,FALSE))</f>
        <v>100</v>
      </c>
      <c r="P133" s="1026" t="str">
        <f>IF(VLOOKUP(_xlfn.TEXTBEFORE($J133,";",1,0,1),Table2[[Label]:[Reference(s)]],9,FALSE)=0,"",VLOOKUP(_xlfn.TEXTBEFORE($J133,";",1,0,1),Table2[[Label]:[Reference(s)]],9,FALSE))</f>
        <v/>
      </c>
      <c r="Q133" s="1026" t="str">
        <f>IF(VLOOKUP(_xlfn.TEXTBEFORE($J133,";",1,0,1),Table2[[Label]:[Reference(s)]],10,FALSE)=0,"",VLOOKUP(_xlfn.TEXTBEFORE($J133,";",1,0,1),Table2[[Label]:[Reference(s)]],10,FALSE))</f>
        <v/>
      </c>
      <c r="R133" s="1038" t="str">
        <f>IF(VLOOKUP(_xlfn.TEXTBEFORE($J133,";",1,0,1),Table2[[Label]:[Reference(s)]],14,FALSE)=0,"",VLOOKUP(_xlfn.TEXTBEFORE($J133,";",1,0,1),Table2[[Label]:[Reference(s)]],14,FALSE))</f>
        <v>(1) 2 CFR 200.203;
(5) 31 USC 6102</v>
      </c>
    </row>
    <row r="134" spans="1:18" ht="38.25" x14ac:dyDescent="0.25">
      <c r="A134" s="1139"/>
      <c r="B134" s="1146"/>
      <c r="C134" s="1147"/>
      <c r="D134" s="1036" t="s">
        <v>1889</v>
      </c>
      <c r="E134" s="1012" t="s">
        <v>1890</v>
      </c>
      <c r="F134" s="1011" t="s">
        <v>1656</v>
      </c>
      <c r="G134" s="1026" t="str">
        <f>IF(VLOOKUP(_xlfn.TEXTBEFORE($J134,";",1,0,1),Table2[[Label]:[Reference(s)]],2,FALSE)=0,"",VLOOKUP(_xlfn.TEXTBEFORE($J134,";",1,0,1),Table2[[Label]:[Reference(s)]],2,FALSE))</f>
        <v>The web address (URL) for the service, solution, or system an award applicant or recipient accesses to receive and/or submit award application and award information.</v>
      </c>
      <c r="H134" s="1011" t="s">
        <v>1633</v>
      </c>
      <c r="I134" s="1027" t="s">
        <v>1639</v>
      </c>
      <c r="J134" s="1018" t="s">
        <v>4609</v>
      </c>
      <c r="K134" s="1011" t="s">
        <v>1888</v>
      </c>
      <c r="L134" s="1037" t="str">
        <f>IF(VLOOKUP(_xlfn.TEXTBEFORE($J134,";",1,0,1),Table2[[Label]:[Reference(s)]],5,FALSE)=0,"",VLOOKUP(_xlfn.TEXTBEFORE($J134,";",1,0,1),Table2[[Label]:[Reference(s)]],5,FALSE))</f>
        <v>String</v>
      </c>
      <c r="M134" s="1026" t="str">
        <f>IF(VLOOKUP(_xlfn.TEXTBEFORE($J134,";",1,0,1),Table2[[Label]:[Reference(s)]],6,FALSE)=0,"",VLOOKUP(_xlfn.TEXTBEFORE($J134,";",1,0,1),Table2[[Label]:[Reference(s)]],6,FALSE))</f>
        <v/>
      </c>
      <c r="N134" s="1026" t="str">
        <f>IF(VLOOKUP(_xlfn.TEXTBEFORE($J134,";",1,0,1),Table2[[Label]:[Reference(s)]],7,FALSE)=0,"",VLOOKUP(_xlfn.TEXTBEFORE($J134,";",1,0,1),Table2[[Label]:[Reference(s)]],7,FALSE))</f>
        <v/>
      </c>
      <c r="O134" s="1026">
        <f>IF(VLOOKUP(_xlfn.TEXTBEFORE($J134,";",1,0,1),Table2[[Label]:[Reference(s)]],8,FALSE)=0,"",VLOOKUP(_xlfn.TEXTBEFORE($J134,";",1,0,1),Table2[[Label]:[Reference(s)]],8,FALSE))</f>
        <v>255</v>
      </c>
      <c r="P134" s="1026" t="str">
        <f>IF(VLOOKUP(_xlfn.TEXTBEFORE($J134,";",1,0,1),Table2[[Label]:[Reference(s)]],9,FALSE)=0,"",VLOOKUP(_xlfn.TEXTBEFORE($J134,";",1,0,1),Table2[[Label]:[Reference(s)]],9,FALSE))</f>
        <v/>
      </c>
      <c r="Q134" s="1026" t="str">
        <f>IF(VLOOKUP(_xlfn.TEXTBEFORE($J134,";",1,0,1),Table2[[Label]:[Reference(s)]],10,FALSE)=0,"",VLOOKUP(_xlfn.TEXTBEFORE($J134,";",1,0,1),Table2[[Label]:[Reference(s)]],10,FALSE))</f>
        <v/>
      </c>
      <c r="R134" s="1038" t="str">
        <f>IF(VLOOKUP(_xlfn.TEXTBEFORE($J134,";",1,0,1),Table2[[Label]:[Reference(s)]],14,FALSE)=0,"",VLOOKUP(_xlfn.TEXTBEFORE($J134,";",1,0,1),Table2[[Label]:[Reference(s)]],14,FALSE))</f>
        <v>(1) 2 CFR 200.203;
(5) 31 USC 6102</v>
      </c>
    </row>
    <row r="135" spans="1:18" ht="38.25" x14ac:dyDescent="0.25">
      <c r="A135" s="1139"/>
      <c r="B135" s="1146"/>
      <c r="C135" s="1147"/>
      <c r="D135" s="1036" t="s">
        <v>1891</v>
      </c>
      <c r="E135" s="1012" t="s">
        <v>1892</v>
      </c>
      <c r="F135" s="1011" t="s">
        <v>1656</v>
      </c>
      <c r="G135" s="1026" t="str">
        <f>IF(VLOOKUP(_xlfn.TEXTBEFORE($J135,";",1,0,1),Table2[[Label]:[Reference(s)]],2,FALSE)=0,"",VLOOKUP(_xlfn.TEXTBEFORE($J135,";",1,0,1),Table2[[Label]:[Reference(s)]],2,FALSE))</f>
        <v>The unique identifier for the service, solution, or system an award applicant or recipient accesses to receive and/or submit award application and award information.</v>
      </c>
      <c r="H135" s="1011" t="s">
        <v>1638</v>
      </c>
      <c r="I135" s="1027" t="s">
        <v>1639</v>
      </c>
      <c r="J135" s="1018" t="s">
        <v>4610</v>
      </c>
      <c r="K135" s="1011" t="s">
        <v>1888</v>
      </c>
      <c r="L135" s="1037" t="str">
        <f>IF(VLOOKUP(_xlfn.TEXTBEFORE($J135,";",1,0,1),Table2[[Label]:[Reference(s)]],5,FALSE)=0,"",VLOOKUP(_xlfn.TEXTBEFORE($J135,";",1,0,1),Table2[[Label]:[Reference(s)]],5,FALSE))</f>
        <v>String</v>
      </c>
      <c r="M135" s="1026" t="str">
        <f>IF(VLOOKUP(_xlfn.TEXTBEFORE($J135,";",1,0,1),Table2[[Label]:[Reference(s)]],6,FALSE)=0,"",VLOOKUP(_xlfn.TEXTBEFORE($J135,";",1,0,1),Table2[[Label]:[Reference(s)]],6,FALSE))</f>
        <v/>
      </c>
      <c r="N135" s="1026" t="str">
        <f>IF(VLOOKUP(_xlfn.TEXTBEFORE($J135,";",1,0,1),Table2[[Label]:[Reference(s)]],7,FALSE)=0,"",VLOOKUP(_xlfn.TEXTBEFORE($J135,";",1,0,1),Table2[[Label]:[Reference(s)]],7,FALSE))</f>
        <v/>
      </c>
      <c r="O135" s="1026">
        <f>IF(VLOOKUP(_xlfn.TEXTBEFORE($J135,";",1,0,1),Table2[[Label]:[Reference(s)]],8,FALSE)=0,"",VLOOKUP(_xlfn.TEXTBEFORE($J135,";",1,0,1),Table2[[Label]:[Reference(s)]],8,FALSE))</f>
        <v>50</v>
      </c>
      <c r="P135" s="1026" t="str">
        <f>IF(VLOOKUP(_xlfn.TEXTBEFORE($J135,";",1,0,1),Table2[[Label]:[Reference(s)]],9,FALSE)=0,"",VLOOKUP(_xlfn.TEXTBEFORE($J135,";",1,0,1),Table2[[Label]:[Reference(s)]],9,FALSE))</f>
        <v/>
      </c>
      <c r="Q135" s="1026" t="str">
        <f>IF(VLOOKUP(_xlfn.TEXTBEFORE($J135,";",1,0,1),Table2[[Label]:[Reference(s)]],10,FALSE)=0,"",VLOOKUP(_xlfn.TEXTBEFORE($J135,";",1,0,1),Table2[[Label]:[Reference(s)]],10,FALSE))</f>
        <v/>
      </c>
      <c r="R135" s="1038" t="str">
        <f>IF(VLOOKUP(_xlfn.TEXTBEFORE($J135,";",1,0,1),Table2[[Label]:[Reference(s)]],14,FALSE)=0,"",VLOOKUP(_xlfn.TEXTBEFORE($J135,";",1,0,1),Table2[[Label]:[Reference(s)]],14,FALSE))</f>
        <v>(1) 2 CFR 200.203;
(5) 31 USC 6102</v>
      </c>
    </row>
    <row r="136" spans="1:18" ht="217.5" thickBot="1" x14ac:dyDescent="0.3">
      <c r="A136" s="1171"/>
      <c r="B136" s="1149"/>
      <c r="C136" s="1149"/>
      <c r="D136" s="1036" t="s">
        <v>1893</v>
      </c>
      <c r="E136" s="1012" t="s">
        <v>1894</v>
      </c>
      <c r="F136" s="1011" t="s">
        <v>1656</v>
      </c>
      <c r="G136" s="1026" t="str">
        <f>IF(VLOOKUP(_xlfn.TEXTBEFORE($J136,";",1,0,1),Table2[[Label]:[Reference(s)]],2,FALSE)=0,"",VLOOKUP(_xlfn.TEXTBEFORE($J136,";",1,0,1),Table2[[Label]:[Reference(s)]],2,FALSE))</f>
        <v xml:space="preserve">A code that indicates the type of Federal identifier associated with a system used to submit or access award application and award information. </v>
      </c>
      <c r="H136" s="1011" t="s">
        <v>4611</v>
      </c>
      <c r="I136" s="1027" t="s">
        <v>1684</v>
      </c>
      <c r="J136" s="1018" t="s">
        <v>4605</v>
      </c>
      <c r="K136" s="1011" t="s">
        <v>1888</v>
      </c>
      <c r="L136" s="1037" t="str">
        <f>IF(VLOOKUP(_xlfn.TEXTBEFORE($J136,";",1,0,1),Table2[[Label]:[Reference(s)]],5,FALSE)=0,"",VLOOKUP(_xlfn.TEXTBEFORE($J136,";",1,0,1),Table2[[Label]:[Reference(s)]],5,FALSE))</f>
        <v>String</v>
      </c>
      <c r="M136" s="1026" t="str">
        <f>IF(VLOOKUP(_xlfn.TEXTBEFORE($J136,";",1,0,1),Table2[[Label]:[Reference(s)]],6,FALSE)=0,"",VLOOKUP(_xlfn.TEXTBEFORE($J136,";",1,0,1),Table2[[Label]:[Reference(s)]],6,FALSE))</f>
        <v/>
      </c>
      <c r="N136" s="1026" t="str">
        <f>IF(VLOOKUP(_xlfn.TEXTBEFORE($J136,";",1,0,1),Table2[[Label]:[Reference(s)]],7,FALSE)=0,"",VLOOKUP(_xlfn.TEXTBEFORE($J136,";",1,0,1),Table2[[Label]:[Reference(s)]],7,FALSE))</f>
        <v/>
      </c>
      <c r="O136" s="1026">
        <f>IF(VLOOKUP(_xlfn.TEXTBEFORE($J136,";",1,0,1),Table2[[Label]:[Reference(s)]],8,FALSE)=0,"",VLOOKUP(_xlfn.TEXTBEFORE($J136,";",1,0,1),Table2[[Label]:[Reference(s)]],8,FALSE))</f>
        <v>4</v>
      </c>
      <c r="P136" s="1026" t="str">
        <f>IF(VLOOKUP(_xlfn.TEXTBEFORE($J136,";",1,0,1),Table2[[Label]:[Reference(s)]],9,FALSE)=0,"",VLOOKUP(_xlfn.TEXTBEFORE($J136,";",1,0,1),Table2[[Label]:[Reference(s)]],9,FALSE))</f>
        <v>FAIN;
PIID;
UII</v>
      </c>
      <c r="Q136" s="1026" t="str">
        <f>IF(VLOOKUP(_xlfn.TEXTBEFORE($J136,";",1,0,1),Table2[[Label]:[Reference(s)]],10,FALSE)=0,"",VLOOKUP(_xlfn.TEXTBEFORE($J136,";",1,0,1),Table2[[Label]:[Reference(s)]],10,FALSE))</f>
        <v>FAIN = The Financial Assistance Identification Number (FAIN), as reported to USAspending.gov, that identifies the predominant cooperative agreement in the preceding Federal fiscal year for the financial assistance system;
PIID = The Procurement Instrument Identifier (PIID), as reported to the Federal Procurement Data System, that identifies the predominant procurement in the preceding Federal fiscal year for the financial assistance system;
UII = The Unique Investment Identifier (UII), as reported to ITDashboard.gov (CPIC data), that identifies the predominant financial investment in the preceding Federal fiscal year for the financial assistance system</v>
      </c>
      <c r="R136" s="1038" t="str">
        <f>IF(VLOOKUP(_xlfn.TEXTBEFORE($J136,";",1,0,1),Table2[[Label]:[Reference(s)]],14,FALSE)=0,"",VLOOKUP(_xlfn.TEXTBEFORE($J136,";",1,0,1),Table2[[Label]:[Reference(s)]],14,FALSE))</f>
        <v>(1) 2 CFR 200.203;
(5) 31 USC 6102</v>
      </c>
    </row>
    <row r="137" spans="1:18" ht="67.5" customHeight="1" thickBot="1" x14ac:dyDescent="0.3">
      <c r="A137" s="1140">
        <v>7.08</v>
      </c>
      <c r="B137" s="1065" t="s">
        <v>1895</v>
      </c>
      <c r="C137" s="1065" t="s">
        <v>1629</v>
      </c>
      <c r="D137" s="1042" t="s">
        <v>1896</v>
      </c>
      <c r="E137" s="1008" t="s">
        <v>1897</v>
      </c>
      <c r="F137" s="1009" t="s">
        <v>1656</v>
      </c>
      <c r="G137" s="1043" t="str">
        <f>IF(VLOOKUP(_xlfn.TEXTBEFORE($J137,";",1,0,1),Table2[[Label]:[Reference(s)]],2,FALSE)=0,"",VLOOKUP(_xlfn.TEXTBEFORE($J137,";",1,0,1),Table2[[Label]:[Reference(s)]],2,FALSE))</f>
        <v>A code that indicates whether the program (assistance listing) allows, does not allow, or requires awarded funding to be issued as subawards.</v>
      </c>
      <c r="H137" s="1009" t="s">
        <v>1633</v>
      </c>
      <c r="I137" s="1044" t="s">
        <v>1684</v>
      </c>
      <c r="J137" s="1085" t="s">
        <v>707</v>
      </c>
      <c r="K137" s="1009" t="s">
        <v>1640</v>
      </c>
      <c r="L137" s="1089" t="str">
        <f>IF(VLOOKUP(_xlfn.TEXTBEFORE($J137,";",1,0,1),Table2[[Label]:[Reference(s)]],5,FALSE)=0,"",VLOOKUP(_xlfn.TEXTBEFORE($J137,";",1,0,1),Table2[[Label]:[Reference(s)]],5,FALSE))</f>
        <v>String</v>
      </c>
      <c r="M137" s="1043" t="str">
        <f>IF(VLOOKUP(_xlfn.TEXTBEFORE($J137,";",1,0,1),Table2[[Label]:[Reference(s)]],6,FALSE)=0,"",VLOOKUP(_xlfn.TEXTBEFORE($J137,";",1,0,1),Table2[[Label]:[Reference(s)]],6,FALSE))</f>
        <v>A</v>
      </c>
      <c r="N137" s="1043" t="str">
        <f>IF(VLOOKUP(_xlfn.TEXTBEFORE($J137,";",1,0,1),Table2[[Label]:[Reference(s)]],7,FALSE)=0,"",VLOOKUP(_xlfn.TEXTBEFORE($J137,";",1,0,1),Table2[[Label]:[Reference(s)]],7,FALSE))</f>
        <v/>
      </c>
      <c r="O137" s="1043">
        <f>IF(VLOOKUP(_xlfn.TEXTBEFORE($J137,";",1,0,1),Table2[[Label]:[Reference(s)]],8,FALSE)=0,"",VLOOKUP(_xlfn.TEXTBEFORE($J137,";",1,0,1),Table2[[Label]:[Reference(s)]],8,FALSE))</f>
        <v>1</v>
      </c>
      <c r="P137" s="1043" t="str">
        <f>IF(VLOOKUP(_xlfn.TEXTBEFORE($J137,";",1,0,1),Table2[[Label]:[Reference(s)]],9,FALSE)=0,"",VLOOKUP(_xlfn.TEXTBEFORE($J137,";",1,0,1),Table2[[Label]:[Reference(s)]],9,FALSE))</f>
        <v>A = Allowed with agency approval;
N = Not allowed;
R = Required;
F = Determined at the NOFO level</v>
      </c>
      <c r="Q137" s="1043" t="str">
        <f>IF(VLOOKUP(_xlfn.TEXTBEFORE($J137,";",1,0,1),Table2[[Label]:[Reference(s)]],10,FALSE)=0,"",VLOOKUP(_xlfn.TEXTBEFORE($J137,";",1,0,1),Table2[[Label]:[Reference(s)]],10,FALSE))</f>
        <v/>
      </c>
      <c r="R137" s="1090" t="str">
        <f>IF(VLOOKUP(_xlfn.TEXTBEFORE($J137,";",1,0,1),Table2[[Label]:[Reference(s)]],14,FALSE)=0,"",VLOOKUP(_xlfn.TEXTBEFORE($J137,";",1,0,1),Table2[[Label]:[Reference(s)]],14,FALSE))</f>
        <v>(1) 2 CFR 200.203;
(3) SAM.gov Assistance Listing;
(5) 31 USC 6102</v>
      </c>
    </row>
    <row r="138" spans="1:18" ht="39" thickBot="1" x14ac:dyDescent="0.3">
      <c r="A138" s="1140"/>
      <c r="B138" s="1065"/>
      <c r="C138" s="1065"/>
      <c r="D138" s="1036" t="s">
        <v>1898</v>
      </c>
      <c r="E138" s="1012" t="s">
        <v>1899</v>
      </c>
      <c r="F138" s="1011" t="s">
        <v>1656</v>
      </c>
      <c r="G138" s="1026" t="str">
        <f>IF(VLOOKUP(_xlfn.TEXTBEFORE($J138,";",1,0,1),Table2[[Label]:[Reference(s)]],2,FALSE)=0,"",VLOOKUP(_xlfn.TEXTBEFORE($J138,";",1,0,1),Table2[[Label]:[Reference(s)]],2,FALSE))</f>
        <v>The minimum percentage of awarded funding required to be issued as subawards.</v>
      </c>
      <c r="H138" s="1011" t="s">
        <v>1638</v>
      </c>
      <c r="I138" s="1027" t="s">
        <v>1639</v>
      </c>
      <c r="J138" s="1018" t="s">
        <v>705</v>
      </c>
      <c r="K138" s="1011" t="s">
        <v>1640</v>
      </c>
      <c r="L138" s="1037" t="str">
        <f>IF(VLOOKUP(_xlfn.TEXTBEFORE($J138,";",1,0,1),Table2[[Label]:[Reference(s)]],5,FALSE)=0,"",VLOOKUP(_xlfn.TEXTBEFORE($J138,";",1,0,1),Table2[[Label]:[Reference(s)]],5,FALSE))</f>
        <v>Decimal</v>
      </c>
      <c r="M138" s="1026" t="str">
        <f>IF(VLOOKUP(_xlfn.TEXTBEFORE($J138,";",1,0,1),Table2[[Label]:[Reference(s)]],6,FALSE)=0,"",VLOOKUP(_xlfn.TEXTBEFORE($J138,";",1,0,1),Table2[[Label]:[Reference(s)]],6,FALSE))</f>
        <v/>
      </c>
      <c r="N138" s="1026" t="str">
        <f>IF(VLOOKUP(_xlfn.TEXTBEFORE($J138,";",1,0,1),Table2[[Label]:[Reference(s)]],7,FALSE)=0,"",VLOOKUP(_xlfn.TEXTBEFORE($J138,";",1,0,1),Table2[[Label]:[Reference(s)]],7,FALSE))</f>
        <v/>
      </c>
      <c r="O138" s="1026">
        <f>IF(VLOOKUP(_xlfn.TEXTBEFORE($J138,";",1,0,1),Table2[[Label]:[Reference(s)]],8,FALSE)=0,"",VLOOKUP(_xlfn.TEXTBEFORE($J138,";",1,0,1),Table2[[Label]:[Reference(s)]],8,FALSE))</f>
        <v>5</v>
      </c>
      <c r="P138" s="1026" t="str">
        <f>IF(VLOOKUP(_xlfn.TEXTBEFORE($J138,";",1,0,1),Table2[[Label]:[Reference(s)]],9,FALSE)=0,"",VLOOKUP(_xlfn.TEXTBEFORE($J138,";",1,0,1),Table2[[Label]:[Reference(s)]],9,FALSE))</f>
        <v/>
      </c>
      <c r="Q138" s="1026" t="str">
        <f>IF(VLOOKUP(_xlfn.TEXTBEFORE($J138,";",1,0,1),Table2[[Label]:[Reference(s)]],10,FALSE)=0,"",VLOOKUP(_xlfn.TEXTBEFORE($J138,";",1,0,1),Table2[[Label]:[Reference(s)]],10,FALSE))</f>
        <v/>
      </c>
      <c r="R138" s="1038" t="str">
        <f>IF(VLOOKUP(_xlfn.TEXTBEFORE($J138,";",1,0,1),Table2[[Label]:[Reference(s)]],14,FALSE)=0,"",VLOOKUP(_xlfn.TEXTBEFORE($J138,";",1,0,1),Table2[[Label]:[Reference(s)]],14,FALSE))</f>
        <v>(1) 2 CFR 200.203;
(3) SAM.gov Assistance Listing;
(5) 31 USC 6102</v>
      </c>
    </row>
    <row r="139" spans="1:18" ht="39" thickBot="1" x14ac:dyDescent="0.3">
      <c r="A139" s="1140"/>
      <c r="B139" s="1065"/>
      <c r="C139" s="1065"/>
      <c r="D139" s="1041" t="s">
        <v>1900</v>
      </c>
      <c r="E139" s="1019" t="s">
        <v>1901</v>
      </c>
      <c r="F139" s="1011" t="s">
        <v>1656</v>
      </c>
      <c r="G139" s="1026" t="str">
        <f>IF(VLOOKUP(_xlfn.TEXTBEFORE($J139,";",1,0,1),Table2[[Label]:[Reference(s)]],2,FALSE)=0,"",VLOOKUP(_xlfn.TEXTBEFORE($J139,";",1,0,1),Table2[[Label]:[Reference(s)]],2,FALSE))</f>
        <v>The maximum percentage of awarded funding allowed to be issued as subawards.</v>
      </c>
      <c r="H139" s="1011" t="s">
        <v>1638</v>
      </c>
      <c r="I139" s="1049" t="s">
        <v>1639</v>
      </c>
      <c r="J139" s="1018" t="s">
        <v>703</v>
      </c>
      <c r="K139" s="1011" t="s">
        <v>1640</v>
      </c>
      <c r="L139" s="1037" t="str">
        <f>IF(VLOOKUP(_xlfn.TEXTBEFORE($J139,";",1,0,1),Table2[[Label]:[Reference(s)]],5,FALSE)=0,"",VLOOKUP(_xlfn.TEXTBEFORE($J139,";",1,0,1),Table2[[Label]:[Reference(s)]],5,FALSE))</f>
        <v>Decimal</v>
      </c>
      <c r="M139" s="1026" t="str">
        <f>IF(VLOOKUP(_xlfn.TEXTBEFORE($J139,";",1,0,1),Table2[[Label]:[Reference(s)]],6,FALSE)=0,"",VLOOKUP(_xlfn.TEXTBEFORE($J139,";",1,0,1),Table2[[Label]:[Reference(s)]],6,FALSE))</f>
        <v/>
      </c>
      <c r="N139" s="1026" t="str">
        <f>IF(VLOOKUP(_xlfn.TEXTBEFORE($J139,";",1,0,1),Table2[[Label]:[Reference(s)]],7,FALSE)=0,"",VLOOKUP(_xlfn.TEXTBEFORE($J139,";",1,0,1),Table2[[Label]:[Reference(s)]],7,FALSE))</f>
        <v/>
      </c>
      <c r="O139" s="1026">
        <f>IF(VLOOKUP(_xlfn.TEXTBEFORE($J139,";",1,0,1),Table2[[Label]:[Reference(s)]],8,FALSE)=0,"",VLOOKUP(_xlfn.TEXTBEFORE($J139,";",1,0,1),Table2[[Label]:[Reference(s)]],8,FALSE))</f>
        <v>5</v>
      </c>
      <c r="P139" s="1026" t="str">
        <f>IF(VLOOKUP(_xlfn.TEXTBEFORE($J139,";",1,0,1),Table2[[Label]:[Reference(s)]],9,FALSE)=0,"",VLOOKUP(_xlfn.TEXTBEFORE($J139,";",1,0,1),Table2[[Label]:[Reference(s)]],9,FALSE))</f>
        <v/>
      </c>
      <c r="Q139" s="1026" t="str">
        <f>IF(VLOOKUP(_xlfn.TEXTBEFORE($J139,";",1,0,1),Table2[[Label]:[Reference(s)]],10,FALSE)=0,"",VLOOKUP(_xlfn.TEXTBEFORE($J139,";",1,0,1),Table2[[Label]:[Reference(s)]],10,FALSE))</f>
        <v/>
      </c>
      <c r="R139" s="1038" t="str">
        <f>IF(VLOOKUP(_xlfn.TEXTBEFORE($J139,";",1,0,1),Table2[[Label]:[Reference(s)]],14,FALSE)=0,"",VLOOKUP(_xlfn.TEXTBEFORE($J139,";",1,0,1),Table2[[Label]:[Reference(s)]],14,FALSE))</f>
        <v>(1) 2 CFR 200.203;
(3) SAM.gov Assistance Listing;
(5) 31 USC 6102</v>
      </c>
    </row>
    <row r="140" spans="1:18" ht="45.75" customHeight="1" thickBot="1" x14ac:dyDescent="0.3">
      <c r="A140" s="1100">
        <v>7.09</v>
      </c>
      <c r="B140" s="1101" t="s">
        <v>1902</v>
      </c>
      <c r="C140" s="1101" t="s">
        <v>1792</v>
      </c>
      <c r="D140" s="1091" t="s">
        <v>1903</v>
      </c>
      <c r="E140" s="1014" t="s">
        <v>1904</v>
      </c>
      <c r="F140" s="1025" t="s">
        <v>1656</v>
      </c>
      <c r="G140" s="1043" t="str">
        <f>IF(VLOOKUP(_xlfn.TEXTBEFORE($J140,";",1,0,1),Table2[[Label]:[Reference(s)]],2,FALSE)=0,"",VLOOKUP(_xlfn.TEXTBEFORE($J140,";",1,0,1),Table2[[Label]:[Reference(s)]],2,FALSE))</f>
        <v>A code that indicates the category of legal entity or individual that is eligible to apply for a subaward.</v>
      </c>
      <c r="H140" s="1058" t="s">
        <v>4612</v>
      </c>
      <c r="I140" s="1016" t="s">
        <v>4593</v>
      </c>
      <c r="J140" s="1085" t="s">
        <v>946</v>
      </c>
      <c r="K140" s="1009" t="s">
        <v>1640</v>
      </c>
      <c r="L140" s="1089" t="str">
        <f>IF(VLOOKUP(_xlfn.TEXTBEFORE($J140,";",1,0,1),Table2[[Label]:[Reference(s)]],5,FALSE)=0,"",VLOOKUP(_xlfn.TEXTBEFORE($J140,";",1,0,1),Table2[[Label]:[Reference(s)]],5,FALSE))</f>
        <v>String</v>
      </c>
      <c r="M140" s="1043" t="str">
        <f>IF(VLOOKUP(_xlfn.TEXTBEFORE($J140,";",1,0,1),Table2[[Label]:[Reference(s)]],6,FALSE)=0,"",VLOOKUP(_xlfn.TEXTBEFORE($J140,";",1,0,1),Table2[[Label]:[Reference(s)]],6,FALSE))</f>
        <v>AANNNN</v>
      </c>
      <c r="N140" s="1043">
        <f>IF(VLOOKUP(_xlfn.TEXTBEFORE($J140,";",1,0,1),Table2[[Label]:[Reference(s)]],7,FALSE)=0,"",VLOOKUP(_xlfn.TEXTBEFORE($J140,";",1,0,1),Table2[[Label]:[Reference(s)]],7,FALSE))</f>
        <v>6</v>
      </c>
      <c r="O140" s="1043">
        <f>IF(VLOOKUP(_xlfn.TEXTBEFORE($J140,";",1,0,1),Table2[[Label]:[Reference(s)]],8,FALSE)=0,"",VLOOKUP(_xlfn.TEXTBEFORE($J140,";",1,0,1),Table2[[Label]:[Reference(s)]],8,FALSE))</f>
        <v>6</v>
      </c>
      <c r="P140" s="1043" t="str">
        <f>IF(VLOOKUP(_xlfn.TEXTBEFORE($J140,";",1,0,1),Table2[[Label]:[Reference(s)]],9,FALSE)=0,"",VLOOKUP(_xlfn.TEXTBEFORE($J140,";",1,0,1),Table2[[Label]:[Reference(s)]],9,FALSE))</f>
        <v>Please follow these instructions: Use domain values outlined in the 'Entity Types' tab</v>
      </c>
      <c r="Q140" s="1043" t="str">
        <f>IF(VLOOKUP(_xlfn.TEXTBEFORE($J140,";",1,0,1),Table2[[Label]:[Reference(s)]],10,FALSE)=0,"",VLOOKUP(_xlfn.TEXTBEFORE($J140,";",1,0,1),Table2[[Label]:[Reference(s)]],10,FALSE))</f>
        <v/>
      </c>
      <c r="R140" s="1090" t="str">
        <f>IF(VLOOKUP(_xlfn.TEXTBEFORE($J140,";",1,0,1),Table2[[Label]:[Reference(s)]],14,FALSE)=0,"",VLOOKUP(_xlfn.TEXTBEFORE($J140,";",1,0,1),Table2[[Label]:[Reference(s)]],14,FALSE))</f>
        <v>(1) 2 CFR 200.203;
(3) SAM.gov Assistance Listing;
(5) 31 USC 6102</v>
      </c>
    </row>
    <row r="141" spans="1:18" ht="39" thickBot="1" x14ac:dyDescent="0.3">
      <c r="A141" s="1185"/>
      <c r="B141" s="1065"/>
      <c r="C141" s="1065"/>
      <c r="D141" s="1091"/>
      <c r="E141" s="1014"/>
      <c r="F141" s="1015"/>
      <c r="G141" s="1026" t="str">
        <f>IF(VLOOKUP(_xlfn.TEXTBEFORE($J141,";",1,0,1),Table2[[Label]:[Reference(s)]],2,FALSE)=0,"",VLOOKUP(_xlfn.TEXTBEFORE($J141,";",1,0,1),Table2[[Label]:[Reference(s)]],2,FALSE))</f>
        <v>The name of the category of legal entity or individual that is eligible to apply for a subaward.</v>
      </c>
      <c r="H141" s="1035"/>
      <c r="I141" s="1016"/>
      <c r="J141" s="1018" t="s">
        <v>948</v>
      </c>
      <c r="K141" s="1011" t="s">
        <v>1640</v>
      </c>
      <c r="L141" s="1037" t="str">
        <f>IF(VLOOKUP(_xlfn.TEXTBEFORE($J141,";",1,0,1),Table2[[Label]:[Reference(s)]],5,FALSE)=0,"",VLOOKUP(_xlfn.TEXTBEFORE($J141,";",1,0,1),Table2[[Label]:[Reference(s)]],5,FALSE))</f>
        <v>String</v>
      </c>
      <c r="M141" s="1026" t="str">
        <f>IF(VLOOKUP(_xlfn.TEXTBEFORE($J141,";",1,0,1),Table2[[Label]:[Reference(s)]],6,FALSE)=0,"",VLOOKUP(_xlfn.TEXTBEFORE($J141,";",1,0,1),Table2[[Label]:[Reference(s)]],6,FALSE))</f>
        <v/>
      </c>
      <c r="N141" s="1026" t="str">
        <f>IF(VLOOKUP(_xlfn.TEXTBEFORE($J141,";",1,0,1),Table2[[Label]:[Reference(s)]],7,FALSE)=0,"",VLOOKUP(_xlfn.TEXTBEFORE($J141,";",1,0,1),Table2[[Label]:[Reference(s)]],7,FALSE))</f>
        <v/>
      </c>
      <c r="O141" s="1026">
        <f>IF(VLOOKUP(_xlfn.TEXTBEFORE($J141,";",1,0,1),Table2[[Label]:[Reference(s)]],8,FALSE)=0,"",VLOOKUP(_xlfn.TEXTBEFORE($J141,";",1,0,1),Table2[[Label]:[Reference(s)]],8,FALSE))</f>
        <v>255</v>
      </c>
      <c r="P141" s="1026" t="str">
        <f>IF(VLOOKUP(_xlfn.TEXTBEFORE($J141,";",1,0,1),Table2[[Label]:[Reference(s)]],9,FALSE)=0,"",VLOOKUP(_xlfn.TEXTBEFORE($J141,";",1,0,1),Table2[[Label]:[Reference(s)]],9,FALSE))</f>
        <v>Please follow these instructions: Use domain values outlined in the 'Entity Types' tab</v>
      </c>
      <c r="Q141" s="1026" t="str">
        <f>IF(VLOOKUP(_xlfn.TEXTBEFORE($J141,";",1,0,1),Table2[[Label]:[Reference(s)]],10,FALSE)=0,"",VLOOKUP(_xlfn.TEXTBEFORE($J141,";",1,0,1),Table2[[Label]:[Reference(s)]],10,FALSE))</f>
        <v/>
      </c>
      <c r="R141" s="1038" t="str">
        <f>IF(VLOOKUP(_xlfn.TEXTBEFORE($J141,";",1,0,1),Table2[[Label]:[Reference(s)]],14,FALSE)=0,"",VLOOKUP(_xlfn.TEXTBEFORE($J141,";",1,0,1),Table2[[Label]:[Reference(s)]],14,FALSE))</f>
        <v>(1) 2 CFR 200.203;
(5) 31 USC 6102</v>
      </c>
    </row>
    <row r="142" spans="1:18" ht="39" thickBot="1" x14ac:dyDescent="0.3">
      <c r="A142" s="1185"/>
      <c r="B142" s="1065"/>
      <c r="C142" s="1065"/>
      <c r="D142" s="1091" t="s">
        <v>1905</v>
      </c>
      <c r="E142" s="1014" t="s">
        <v>1906</v>
      </c>
      <c r="F142" s="1015" t="s">
        <v>1656</v>
      </c>
      <c r="G142" s="1026" t="str">
        <f>IF(VLOOKUP(_xlfn.TEXTBEFORE($J142,";",1,0,1),Table2[[Label]:[Reference(s)]],2,FALSE)=0,"",VLOOKUP(_xlfn.TEXTBEFORE($J142,";",1,0,1),Table2[[Label]:[Reference(s)]],2,FALSE))</f>
        <v>A code that indicates the significant characteristic of legal entity or individual that is eligible to apply for a subaward.</v>
      </c>
      <c r="H142" s="1035" t="s">
        <v>1638</v>
      </c>
      <c r="I142" s="1016" t="s">
        <v>4613</v>
      </c>
      <c r="J142" s="1018" t="s">
        <v>944</v>
      </c>
      <c r="K142" s="1011" t="s">
        <v>1640</v>
      </c>
      <c r="L142" s="1037" t="str">
        <f>IF(VLOOKUP(_xlfn.TEXTBEFORE($J142,";",1,0,1),Table2[[Label]:[Reference(s)]],5,FALSE)=0,"",VLOOKUP(_xlfn.TEXTBEFORE($J142,";",1,0,1),Table2[[Label]:[Reference(s)]],5,FALSE))</f>
        <v>String</v>
      </c>
      <c r="M142" s="1026" t="str">
        <f>IF(VLOOKUP(_xlfn.TEXTBEFORE($J142,";",1,0,1),Table2[[Label]:[Reference(s)]],6,FALSE)=0,"",VLOOKUP(_xlfn.TEXTBEFORE($J142,";",1,0,1),Table2[[Label]:[Reference(s)]],6,FALSE))</f>
        <v>AANNNN</v>
      </c>
      <c r="N142" s="1026">
        <f>IF(VLOOKUP(_xlfn.TEXTBEFORE($J142,";",1,0,1),Table2[[Label]:[Reference(s)]],7,FALSE)=0,"",VLOOKUP(_xlfn.TEXTBEFORE($J142,";",1,0,1),Table2[[Label]:[Reference(s)]],7,FALSE))</f>
        <v>6</v>
      </c>
      <c r="O142" s="1026">
        <f>IF(VLOOKUP(_xlfn.TEXTBEFORE($J142,";",1,0,1),Table2[[Label]:[Reference(s)]],8,FALSE)=0,"",VLOOKUP(_xlfn.TEXTBEFORE($J142,";",1,0,1),Table2[[Label]:[Reference(s)]],8,FALSE))</f>
        <v>6</v>
      </c>
      <c r="P142" s="1026" t="str">
        <f>IF(VLOOKUP(_xlfn.TEXTBEFORE($J142,";",1,0,1),Table2[[Label]:[Reference(s)]],9,FALSE)=0,"",VLOOKUP(_xlfn.TEXTBEFORE($J142,";",1,0,1),Table2[[Label]:[Reference(s)]],9,FALSE))</f>
        <v>Please follow these instructions: Use domain values outlined in the 'Entity Attributes' tab</v>
      </c>
      <c r="Q142" s="1026" t="str">
        <f>IF(VLOOKUP(_xlfn.TEXTBEFORE($J142,";",1,0,1),Table2[[Label]:[Reference(s)]],10,FALSE)=0,"",VLOOKUP(_xlfn.TEXTBEFORE($J142,";",1,0,1),Table2[[Label]:[Reference(s)]],10,FALSE))</f>
        <v/>
      </c>
      <c r="R142" s="1038" t="str">
        <f>IF(VLOOKUP(_xlfn.TEXTBEFORE($J142,";",1,0,1),Table2[[Label]:[Reference(s)]],14,FALSE)=0,"",VLOOKUP(_xlfn.TEXTBEFORE($J142,";",1,0,1),Table2[[Label]:[Reference(s)]],14,FALSE))</f>
        <v>(1) 2 CFR 200.203;
(5) 31 USC 6102</v>
      </c>
    </row>
    <row r="143" spans="1:18" ht="39" thickBot="1" x14ac:dyDescent="0.3">
      <c r="A143" s="1186"/>
      <c r="B143" s="1124"/>
      <c r="C143" s="1124"/>
      <c r="D143" s="1029" t="s">
        <v>1907</v>
      </c>
      <c r="E143" s="1030" t="s">
        <v>1908</v>
      </c>
      <c r="F143" s="1031"/>
      <c r="G143" s="1047" t="str">
        <f>IF(VLOOKUP(_xlfn.TEXTBEFORE($J143,";",1,0,1),Table2[[Label]:[Reference(s)]],2,FALSE)=0,"",VLOOKUP(_xlfn.TEXTBEFORE($J143,";",1,0,1),Table2[[Label]:[Reference(s)]],2,FALSE))</f>
        <v>The name of a significant characteristic of a legal entity or individual that is eligible to apply for a subaward.</v>
      </c>
      <c r="H143" s="1092" t="s">
        <v>1909</v>
      </c>
      <c r="I143" s="1093"/>
      <c r="J143" s="1087" t="s">
        <v>945</v>
      </c>
      <c r="K143" s="1048" t="s">
        <v>1640</v>
      </c>
      <c r="L143" s="1054" t="str">
        <f>IF(VLOOKUP(_xlfn.TEXTBEFORE($J143,";",1,0,1),Table2[[Label]:[Reference(s)]],5,FALSE)=0,"",VLOOKUP(_xlfn.TEXTBEFORE($J143,";",1,0,1),Table2[[Label]:[Reference(s)]],5,FALSE))</f>
        <v>String</v>
      </c>
      <c r="M143" s="1047" t="str">
        <f>IF(VLOOKUP(_xlfn.TEXTBEFORE($J143,";",1,0,1),Table2[[Label]:[Reference(s)]],6,FALSE)=0,"",VLOOKUP(_xlfn.TEXTBEFORE($J143,";",1,0,1),Table2[[Label]:[Reference(s)]],6,FALSE))</f>
        <v/>
      </c>
      <c r="N143" s="1047" t="str">
        <f>IF(VLOOKUP(_xlfn.TEXTBEFORE($J143,";",1,0,1),Table2[[Label]:[Reference(s)]],7,FALSE)=0,"",VLOOKUP(_xlfn.TEXTBEFORE($J143,";",1,0,1),Table2[[Label]:[Reference(s)]],7,FALSE))</f>
        <v/>
      </c>
      <c r="O143" s="1047">
        <f>IF(VLOOKUP(_xlfn.TEXTBEFORE($J143,";",1,0,1),Table2[[Label]:[Reference(s)]],8,FALSE)=0,"",VLOOKUP(_xlfn.TEXTBEFORE($J143,";",1,0,1),Table2[[Label]:[Reference(s)]],8,FALSE))</f>
        <v>255</v>
      </c>
      <c r="P143" s="1047" t="str">
        <f>IF(VLOOKUP(_xlfn.TEXTBEFORE($J143,";",1,0,1),Table2[[Label]:[Reference(s)]],9,FALSE)=0,"",VLOOKUP(_xlfn.TEXTBEFORE($J143,";",1,0,1),Table2[[Label]:[Reference(s)]],9,FALSE))</f>
        <v>Please follow these instructions: Use domain values outlined in the 'Entity Attributes' tab</v>
      </c>
      <c r="Q143" s="1047" t="str">
        <f>IF(VLOOKUP(_xlfn.TEXTBEFORE($J143,";",1,0,1),Table2[[Label]:[Reference(s)]],10,FALSE)=0,"",VLOOKUP(_xlfn.TEXTBEFORE($J143,";",1,0,1),Table2[[Label]:[Reference(s)]],10,FALSE))</f>
        <v/>
      </c>
      <c r="R143" s="1057" t="str">
        <f>IF(VLOOKUP(_xlfn.TEXTBEFORE($J143,";",1,0,1),Table2[[Label]:[Reference(s)]],14,FALSE)=0,"",VLOOKUP(_xlfn.TEXTBEFORE($J143,";",1,0,1),Table2[[Label]:[Reference(s)]],14,FALSE))</f>
        <v>(1) 2 CFR 200.203;
(5) 31 USC 6102</v>
      </c>
    </row>
    <row r="144" spans="1:18" ht="39" thickBot="1" x14ac:dyDescent="0.3">
      <c r="A144" s="1187" t="s">
        <v>1910</v>
      </c>
      <c r="B144" s="1177" t="s">
        <v>1911</v>
      </c>
      <c r="C144" s="1177" t="s">
        <v>1629</v>
      </c>
      <c r="D144" s="1045" t="s">
        <v>1912</v>
      </c>
      <c r="E144" s="1046" t="s">
        <v>1913</v>
      </c>
      <c r="F144" s="1009" t="s">
        <v>1656</v>
      </c>
      <c r="G144" s="1094" t="str">
        <f>IF(VLOOKUP(_xlfn.TEXTBEFORE($J144,";",1,0,1),Table2[[Label]:[Reference(s)]],2,FALSE)=0,"",VLOOKUP(_xlfn.TEXTBEFORE($J144,";",1,0,1),Table2[[Label]:[Reference(s)]],2,FALSE))</f>
        <v>A description of who may apply for subaward assistance from the program.</v>
      </c>
      <c r="H144" s="1011" t="s">
        <v>1914</v>
      </c>
      <c r="I144" s="1095" t="s">
        <v>1639</v>
      </c>
      <c r="J144" s="1096" t="s">
        <v>941</v>
      </c>
      <c r="K144" s="1050" t="s">
        <v>1640</v>
      </c>
      <c r="L144" s="1097" t="str">
        <f>IF(VLOOKUP(_xlfn.TEXTBEFORE($J144,";",1,0,1),Table2[[Label]:[Reference(s)]],5,FALSE)=0,"",VLOOKUP(_xlfn.TEXTBEFORE($J144,";",1,0,1),Table2[[Label]:[Reference(s)]],5,FALSE))</f>
        <v>String</v>
      </c>
      <c r="M144" s="1094" t="str">
        <f>IF(VLOOKUP(_xlfn.TEXTBEFORE($J144,";",1,0,1),Table2[[Label]:[Reference(s)]],6,FALSE)=0,"",VLOOKUP(_xlfn.TEXTBEFORE($J144,";",1,0,1),Table2[[Label]:[Reference(s)]],6,FALSE))</f>
        <v/>
      </c>
      <c r="N144" s="1094" t="str">
        <f>IF(VLOOKUP(_xlfn.TEXTBEFORE($J144,";",1,0,1),Table2[[Label]:[Reference(s)]],7,FALSE)=0,"",VLOOKUP(_xlfn.TEXTBEFORE($J144,";",1,0,1),Table2[[Label]:[Reference(s)]],7,FALSE))</f>
        <v/>
      </c>
      <c r="O144" s="1094">
        <f>IF(VLOOKUP(_xlfn.TEXTBEFORE($J144,";",1,0,1),Table2[[Label]:[Reference(s)]],8,FALSE)=0,"",VLOOKUP(_xlfn.TEXTBEFORE($J144,";",1,0,1),Table2[[Label]:[Reference(s)]],8,FALSE))</f>
        <v>5000</v>
      </c>
      <c r="P144" s="1094" t="str">
        <f>IF(VLOOKUP(_xlfn.TEXTBEFORE($J144,";",1,0,1),Table2[[Label]:[Reference(s)]],9,FALSE)=0,"",VLOOKUP(_xlfn.TEXTBEFORE($J144,";",1,0,1),Table2[[Label]:[Reference(s)]],9,FALSE))</f>
        <v/>
      </c>
      <c r="Q144" s="1094" t="str">
        <f>IF(VLOOKUP(_xlfn.TEXTBEFORE($J144,";",1,0,1),Table2[[Label]:[Reference(s)]],10,FALSE)=0,"",VLOOKUP(_xlfn.TEXTBEFORE($J144,";",1,0,1),Table2[[Label]:[Reference(s)]],10,FALSE))</f>
        <v/>
      </c>
      <c r="R144" s="1098" t="str">
        <f>IF(VLOOKUP(_xlfn.TEXTBEFORE($J144,";",1,0,1),Table2[[Label]:[Reference(s)]],14,FALSE)=0,"",VLOOKUP(_xlfn.TEXTBEFORE($J144,";",1,0,1),Table2[[Label]:[Reference(s)]],14,FALSE))</f>
        <v>(1) 2 CFR 200.203;
(3) SAM.gov Assistance Listing;
(5) 31 USC 6102</v>
      </c>
    </row>
    <row r="145" spans="1:18" ht="60.75" customHeight="1" thickBot="1" x14ac:dyDescent="0.3">
      <c r="A145" s="1140">
        <v>7.11</v>
      </c>
      <c r="B145" s="1065" t="s">
        <v>1915</v>
      </c>
      <c r="C145" s="1065" t="s">
        <v>1653</v>
      </c>
      <c r="D145" s="1042" t="s">
        <v>1916</v>
      </c>
      <c r="E145" s="1008" t="s">
        <v>1917</v>
      </c>
      <c r="F145" s="1009" t="s">
        <v>4676</v>
      </c>
      <c r="G145" s="1043" t="str">
        <f>IF(VLOOKUP(_xlfn.TEXTBEFORE($J145,";",1,0,1),Table2[[Label]:[Reference(s)]],2,FALSE)=0,"",VLOOKUP(_xlfn.TEXTBEFORE($J145,";",1,0,1),Table2[[Label]:[Reference(s)]],2,FALSE))</f>
        <v>The anticipated date upon which the federal government assistance will be available (i.e., the anticipated start date of the period of availability) under this program in the current fiscal year.</v>
      </c>
      <c r="H145" s="1009" t="s">
        <v>1638</v>
      </c>
      <c r="I145" s="1008" t="s">
        <v>1639</v>
      </c>
      <c r="J145" s="1109" t="s">
        <v>554</v>
      </c>
      <c r="K145" s="1009" t="s">
        <v>1640</v>
      </c>
      <c r="L145" s="1089" t="str">
        <f>IF(VLOOKUP(_xlfn.TEXTBEFORE($J145,";",1,0,1),Table2[[Label]:[Reference(s)]],5,FALSE)=0,"",VLOOKUP(_xlfn.TEXTBEFORE($J145,";",1,0,1),Table2[[Label]:[Reference(s)]],5,FALSE))</f>
        <v>Date</v>
      </c>
      <c r="M145" s="1043" t="str">
        <f>IF(VLOOKUP(_xlfn.TEXTBEFORE($J145,";",1,0,1),Table2[[Label]:[Reference(s)]],6,FALSE)=0,"",VLOOKUP(_xlfn.TEXTBEFORE($J145,";",1,0,1),Table2[[Label]:[Reference(s)]],6,FALSE))</f>
        <v>YYYYMMDD</v>
      </c>
      <c r="N145" s="1043">
        <f>IF(VLOOKUP(_xlfn.TEXTBEFORE($J145,";",1,0,1),Table2[[Label]:[Reference(s)]],7,FALSE)=0,"",VLOOKUP(_xlfn.TEXTBEFORE($J145,";",1,0,1),Table2[[Label]:[Reference(s)]],7,FALSE))</f>
        <v>8</v>
      </c>
      <c r="O145" s="1043">
        <f>IF(VLOOKUP(_xlfn.TEXTBEFORE($J145,";",1,0,1),Table2[[Label]:[Reference(s)]],8,FALSE)=0,"",VLOOKUP(_xlfn.TEXTBEFORE($J145,";",1,0,1),Table2[[Label]:[Reference(s)]],8,FALSE))</f>
        <v>8</v>
      </c>
      <c r="P145" s="1043" t="str">
        <f>IF(VLOOKUP(_xlfn.TEXTBEFORE($J145,";",1,0,1),Table2[[Label]:[Reference(s)]],9,FALSE)=0,"",VLOOKUP(_xlfn.TEXTBEFORE($J145,";",1,0,1),Table2[[Label]:[Reference(s)]],9,FALSE))</f>
        <v/>
      </c>
      <c r="Q145" s="1043" t="str">
        <f>IF(VLOOKUP(_xlfn.TEXTBEFORE($J145,";",1,0,1),Table2[[Label]:[Reference(s)]],10,FALSE)=0,"",VLOOKUP(_xlfn.TEXTBEFORE($J145,";",1,0,1),Table2[[Label]:[Reference(s)]],10,FALSE))</f>
        <v/>
      </c>
      <c r="R145" s="1090" t="str">
        <f>IF(VLOOKUP(_xlfn.TEXTBEFORE($J145,";",1,0,1),Table2[[Label]:[Reference(s)]],14,FALSE)=0,"",VLOOKUP(_xlfn.TEXTBEFORE($J145,";",1,0,1),Table2[[Label]:[Reference(s)]],14,FALSE))</f>
        <v>(1) 2 CFR 200.203;
(3) SAM.gov Assistance Listing;
(5) 31 USC 6102</v>
      </c>
    </row>
    <row r="146" spans="1:18" ht="72" customHeight="1" thickBot="1" x14ac:dyDescent="0.3">
      <c r="A146" s="1140"/>
      <c r="B146" s="1065"/>
      <c r="C146" s="1065"/>
      <c r="D146" s="1036" t="s">
        <v>1918</v>
      </c>
      <c r="E146" s="1012" t="s">
        <v>1919</v>
      </c>
      <c r="F146" s="1011" t="s">
        <v>1632</v>
      </c>
      <c r="G146" s="1026" t="str">
        <f>IF(VLOOKUP(_xlfn.TEXTBEFORE($J146,";",1,0,1),Table2[[Label]:[Reference(s)]],2,FALSE)=0,"",VLOOKUP(_xlfn.TEXTBEFORE($J146,";",1,0,1),Table2[[Label]:[Reference(s)]],2,FALSE))</f>
        <v>A code that indicates how an agency program (assistance listing) disburses awarded funding.</v>
      </c>
      <c r="H146" s="1011" t="s">
        <v>1633</v>
      </c>
      <c r="I146" s="1012" t="s">
        <v>1684</v>
      </c>
      <c r="J146" s="1110" t="s">
        <v>652</v>
      </c>
      <c r="K146" s="1011" t="s">
        <v>1640</v>
      </c>
      <c r="L146" s="1037" t="str">
        <f>IF(VLOOKUP(_xlfn.TEXTBEFORE($J146,";",1,0,1),Table2[[Label]:[Reference(s)]],5,FALSE)=0,"",VLOOKUP(_xlfn.TEXTBEFORE($J146,";",1,0,1),Table2[[Label]:[Reference(s)]],5,FALSE))</f>
        <v>String</v>
      </c>
      <c r="M146" s="1026" t="str">
        <f>IF(VLOOKUP(_xlfn.TEXTBEFORE($J146,";",1,0,1),Table2[[Label]:[Reference(s)]],6,FALSE)=0,"",VLOOKUP(_xlfn.TEXTBEFORE($J146,";",1,0,1),Table2[[Label]:[Reference(s)]],6,FALSE))</f>
        <v>A</v>
      </c>
      <c r="N146" s="1026" t="str">
        <f>IF(VLOOKUP(_xlfn.TEXTBEFORE($J146,";",1,0,1),Table2[[Label]:[Reference(s)]],7,FALSE)=0,"",VLOOKUP(_xlfn.TEXTBEFORE($J146,";",1,0,1),Table2[[Label]:[Reference(s)]],7,FALSE))</f>
        <v/>
      </c>
      <c r="O146" s="1026">
        <f>IF(VLOOKUP(_xlfn.TEXTBEFORE($J146,";",1,0,1),Table2[[Label]:[Reference(s)]],8,FALSE)=0,"",VLOOKUP(_xlfn.TEXTBEFORE($J146,";",1,0,1),Table2[[Label]:[Reference(s)]],8,FALSE))</f>
        <v>1</v>
      </c>
      <c r="P146" s="1026" t="str">
        <f>IF(VLOOKUP(_xlfn.TEXTBEFORE($J146,";",1,0,1),Table2[[Label]:[Reference(s)]],9,FALSE)=0,"",VLOOKUP(_xlfn.TEXTBEFORE($J146,";",1,0,1),Table2[[Label]:[Reference(s)]],9,FALSE))</f>
        <v>A = Advance;
R = Reimbursement;
T = Directive;
N = Determined as part of the NOFO;
D = Determined at Time of Award</v>
      </c>
      <c r="Q146" s="1026" t="str">
        <f>IF(VLOOKUP(_xlfn.TEXTBEFORE($J146,";",1,0,1),Table2[[Label]:[Reference(s)]],10,FALSE)=0,"",VLOOKUP(_xlfn.TEXTBEFORE($J146,";",1,0,1),Table2[[Label]:[Reference(s)]],10,FALSE))</f>
        <v/>
      </c>
      <c r="R146" s="1038" t="str">
        <f>IF(VLOOKUP(_xlfn.TEXTBEFORE($J146,";",1,0,1),Table2[[Label]:[Reference(s)]],14,FALSE)=0,"",VLOOKUP(_xlfn.TEXTBEFORE($J146,";",1,0,1),Table2[[Label]:[Reference(s)]],14,FALSE))</f>
        <v>(1) 2 CFR 200.203;
(3) SAM.gov Assistance Listing;
(5) 31 USC 6102</v>
      </c>
    </row>
    <row r="147" spans="1:18" ht="141" customHeight="1" thickBot="1" x14ac:dyDescent="0.3">
      <c r="A147" s="1140"/>
      <c r="B147" s="1065"/>
      <c r="C147" s="1065"/>
      <c r="D147" s="1036" t="s">
        <v>1920</v>
      </c>
      <c r="E147" s="1012" t="s">
        <v>1921</v>
      </c>
      <c r="F147" s="1011" t="s">
        <v>1632</v>
      </c>
      <c r="G147" s="1026" t="str">
        <f>IF(VLOOKUP(_xlfn.TEXTBEFORE($J147,";",1,0,1),Table2[[Label]:[Reference(s)]],2,FALSE)=0,"",VLOOKUP(_xlfn.TEXTBEFORE($J147,";",1,0,1),Table2[[Label]:[Reference(s)]],2,FALSE))</f>
        <v>A code that indicates how often an agency program (assistance listing) disburses awarded funding.</v>
      </c>
      <c r="H147" s="1011" t="s">
        <v>1633</v>
      </c>
      <c r="I147" s="1012" t="s">
        <v>1684</v>
      </c>
      <c r="J147" s="1110" t="s">
        <v>648</v>
      </c>
      <c r="K147" s="1011" t="s">
        <v>1640</v>
      </c>
      <c r="L147" s="1037" t="str">
        <f>IF(VLOOKUP(_xlfn.TEXTBEFORE($J147,";",1,0,1),Table2[[Label]:[Reference(s)]],5,FALSE)=0,"",VLOOKUP(_xlfn.TEXTBEFORE($J147,";",1,0,1),Table2[[Label]:[Reference(s)]],5,FALSE))</f>
        <v>String</v>
      </c>
      <c r="M147" s="1026" t="str">
        <f>IF(VLOOKUP(_xlfn.TEXTBEFORE($J147,";",1,0,1),Table2[[Label]:[Reference(s)]],6,FALSE)=0,"",VLOOKUP(_xlfn.TEXTBEFORE($J147,";",1,0,1),Table2[[Label]:[Reference(s)]],6,FALSE))</f>
        <v>A</v>
      </c>
      <c r="N147" s="1026" t="str">
        <f>IF(VLOOKUP(_xlfn.TEXTBEFORE($J147,";",1,0,1),Table2[[Label]:[Reference(s)]],7,FALSE)=0,"",VLOOKUP(_xlfn.TEXTBEFORE($J147,";",1,0,1),Table2[[Label]:[Reference(s)]],7,FALSE))</f>
        <v/>
      </c>
      <c r="O147" s="1026">
        <f>IF(VLOOKUP(_xlfn.TEXTBEFORE($J147,";",1,0,1),Table2[[Label]:[Reference(s)]],8,FALSE)=0,"",VLOOKUP(_xlfn.TEXTBEFORE($J147,";",1,0,1),Table2[[Label]:[Reference(s)]],8,FALSE))</f>
        <v>1</v>
      </c>
      <c r="P147" s="1026" t="str">
        <f>IF(VLOOKUP(_xlfn.TEXTBEFORE($J147,";",1,0,1),Table2[[Label]:[Reference(s)]],9,FALSE)=0,"",VLOOKUP(_xlfn.TEXTBEFORE($J147,";",1,0,1),Table2[[Label]:[Reference(s)]],9,FALSE))</f>
        <v>M = Monthly;
Q = Quarterly;
S = Semi-Annually;
A = Annually;
L = Lump Sum;
R = As Requested;
N = Determined as part of the NOFO;
D = Determined at Time of Award;
O = Other</v>
      </c>
      <c r="Q147" s="1026" t="str">
        <f>IF(VLOOKUP(_xlfn.TEXTBEFORE($J147,";",1,0,1),Table2[[Label]:[Reference(s)]],10,FALSE)=0,"",VLOOKUP(_xlfn.TEXTBEFORE($J147,";",1,0,1),Table2[[Label]:[Reference(s)]],10,FALSE))</f>
        <v/>
      </c>
      <c r="R147" s="1038" t="str">
        <f>IF(VLOOKUP(_xlfn.TEXTBEFORE($J147,";",1,0,1),Table2[[Label]:[Reference(s)]],14,FALSE)=0,"",VLOOKUP(_xlfn.TEXTBEFORE($J147,";",1,0,1),Table2[[Label]:[Reference(s)]],14,FALSE))</f>
        <v>(1) 2 CFR 200.203;
(3) SAM.gov Assistance Listing;
(5) 31 USC 6102</v>
      </c>
    </row>
    <row r="148" spans="1:18" ht="51.75" thickBot="1" x14ac:dyDescent="0.3">
      <c r="A148" s="1140"/>
      <c r="B148" s="1065"/>
      <c r="C148" s="1065"/>
      <c r="D148" s="1036" t="s">
        <v>1922</v>
      </c>
      <c r="E148" s="1012" t="s">
        <v>1923</v>
      </c>
      <c r="F148" s="1011" t="s">
        <v>1632</v>
      </c>
      <c r="G148" s="1026" t="str">
        <f>IF(VLOOKUP(_xlfn.TEXTBEFORE($J148,";",1,0,1),Table2[[Label]:[Reference(s)]],2,FALSE)=0,"",VLOOKUP(_xlfn.TEXTBEFORE($J148,";",1,0,1),Table2[[Label]:[Reference(s)]],2,FALSE))</f>
        <v>A description of the interval at which agency program (assistance listing) funding is distributed (e.g., determined after award execution and before initial funds disbursement), applicable when 'Other' is selected as the payment frequency.</v>
      </c>
      <c r="H148" s="1011" t="s">
        <v>4675</v>
      </c>
      <c r="I148" s="1012" t="s">
        <v>1639</v>
      </c>
      <c r="J148" s="1110" t="s">
        <v>4696</v>
      </c>
      <c r="K148" s="1011" t="s">
        <v>1640</v>
      </c>
      <c r="L148" s="1037" t="str">
        <f>IF(VLOOKUP(_xlfn.TEXTBEFORE($J148,";",1,0,1),Table2[[Label]:[Reference(s)]],5,FALSE)=0,"",VLOOKUP(_xlfn.TEXTBEFORE($J148,";",1,0,1),Table2[[Label]:[Reference(s)]],5,FALSE))</f>
        <v>String</v>
      </c>
      <c r="M148" s="1026" t="str">
        <f>IF(VLOOKUP(_xlfn.TEXTBEFORE($J148,";",1,0,1),Table2[[Label]:[Reference(s)]],6,FALSE)=0,"",VLOOKUP(_xlfn.TEXTBEFORE($J148,";",1,0,1),Table2[[Label]:[Reference(s)]],6,FALSE))</f>
        <v/>
      </c>
      <c r="N148" s="1026" t="str">
        <f>IF(VLOOKUP(_xlfn.TEXTBEFORE($J148,";",1,0,1),Table2[[Label]:[Reference(s)]],7,FALSE)=0,"",VLOOKUP(_xlfn.TEXTBEFORE($J148,";",1,0,1),Table2[[Label]:[Reference(s)]],7,FALSE))</f>
        <v/>
      </c>
      <c r="O148" s="1026" t="str">
        <f>IF(VLOOKUP(_xlfn.TEXTBEFORE($J148,";",1,0,1),Table2[[Label]:[Reference(s)]],8,FALSE)=0,"",VLOOKUP(_xlfn.TEXTBEFORE($J148,";",1,0,1),Table2[[Label]:[Reference(s)]],8,FALSE))</f>
        <v>(3) 2000</v>
      </c>
      <c r="P148" s="1026" t="str">
        <f>IF(VLOOKUP(_xlfn.TEXTBEFORE($J148,";",1,0,1),Table2[[Label]:[Reference(s)]],9,FALSE)=0,"",VLOOKUP(_xlfn.TEXTBEFORE($J148,";",1,0,1),Table2[[Label]:[Reference(s)]],9,FALSE))</f>
        <v/>
      </c>
      <c r="Q148" s="1026" t="str">
        <f>IF(VLOOKUP(_xlfn.TEXTBEFORE($J148,";",1,0,1),Table2[[Label]:[Reference(s)]],10,FALSE)=0,"",VLOOKUP(_xlfn.TEXTBEFORE($J148,";",1,0,1),Table2[[Label]:[Reference(s)]],10,FALSE))</f>
        <v/>
      </c>
      <c r="R148" s="1038" t="str">
        <f>IF(VLOOKUP(_xlfn.TEXTBEFORE($J148,";",1,0,1),Table2[[Label]:[Reference(s)]],14,FALSE)=0,"",VLOOKUP(_xlfn.TEXTBEFORE($J148,";",1,0,1),Table2[[Label]:[Reference(s)]],14,FALSE))</f>
        <v>(1) 2 CFR 200.203;
(3) SAM.gov Assistance Listing;
(5) 31 USC 6102</v>
      </c>
    </row>
    <row r="149" spans="1:18" ht="153.75" thickBot="1" x14ac:dyDescent="0.3">
      <c r="A149" s="1140"/>
      <c r="B149" s="1065"/>
      <c r="C149" s="1065"/>
      <c r="D149" s="1036" t="s">
        <v>1924</v>
      </c>
      <c r="E149" s="1012" t="s">
        <v>1925</v>
      </c>
      <c r="F149" s="1011" t="s">
        <v>4676</v>
      </c>
      <c r="G149" s="1026" t="str">
        <f>IF(VLOOKUP(_xlfn.TEXTBEFORE($J149,";",1,0,1),Table2[[Label]:[Reference(s)]],2,FALSE)=0,"",VLOOKUP(_xlfn.TEXTBEFORE($J149,";",1,0,1),Table2[[Label]:[Reference(s)]],2,FALSE))</f>
        <v>A code that indicates whether there are any restrictions placed on the time period over which recipients are permitted to spend the money awarded, and if so, what level those restrictions are determined at.</v>
      </c>
      <c r="H149" s="1011" t="s">
        <v>1633</v>
      </c>
      <c r="I149" s="1012" t="s">
        <v>1684</v>
      </c>
      <c r="J149" s="1110" t="s">
        <v>561</v>
      </c>
      <c r="K149" s="1011" t="s">
        <v>1640</v>
      </c>
      <c r="L149" s="1037" t="str">
        <f>IF(VLOOKUP(_xlfn.TEXTBEFORE($J149,";",1,0,1),Table2[[Label]:[Reference(s)]],5,FALSE)=0,"",VLOOKUP(_xlfn.TEXTBEFORE($J149,";",1,0,1),Table2[[Label]:[Reference(s)]],5,FALSE))</f>
        <v>String</v>
      </c>
      <c r="M149" s="1026" t="str">
        <f>IF(VLOOKUP(_xlfn.TEXTBEFORE($J149,";",1,0,1),Table2[[Label]:[Reference(s)]],6,FALSE)=0,"",VLOOKUP(_xlfn.TEXTBEFORE($J149,";",1,0,1),Table2[[Label]:[Reference(s)]],6,FALSE))</f>
        <v>A</v>
      </c>
      <c r="N149" s="1026">
        <f>IF(VLOOKUP(_xlfn.TEXTBEFORE($J149,";",1,0,1),Table2[[Label]:[Reference(s)]],7,FALSE)=0,"",VLOOKUP(_xlfn.TEXTBEFORE($J149,";",1,0,1),Table2[[Label]:[Reference(s)]],7,FALSE))</f>
        <v>1</v>
      </c>
      <c r="O149" s="1026">
        <f>IF(VLOOKUP(_xlfn.TEXTBEFORE($J149,";",1,0,1),Table2[[Label]:[Reference(s)]],8,FALSE)=0,"",VLOOKUP(_xlfn.TEXTBEFORE($J149,";",1,0,1),Table2[[Label]:[Reference(s)]],8,FALSE))</f>
        <v>1</v>
      </c>
      <c r="P149" s="1026" t="str">
        <f>IF(VLOOKUP(_xlfn.TEXTBEFORE($J149,";",1,0,1),Table2[[Label]:[Reference(s)]],9,FALSE)=0,"",VLOOKUP(_xlfn.TEXTBEFORE($J149,";",1,0,1),Table2[[Label]:[Reference(s)]],9,FALSE))</f>
        <v>P = Program;
T = NOFO or Award;
N = N/A</v>
      </c>
      <c r="Q149" s="1026" t="str">
        <f>IF(VLOOKUP(_xlfn.TEXTBEFORE($J149,";",1,0,1),Table2[[Label]:[Reference(s)]],10,FALSE)=0,"",VLOOKUP(_xlfn.TEXTBEFORE($J149,";",1,0,1),Table2[[Label]:[Reference(s)]],10,FALSE))</f>
        <v>P = There is a requirement at the program level that all awarded program funding is expended before a specific length of time has passed;
T = There are requirements at the NOFO or Award levels that all awarded funding is expended before a specific length of time has passed, with the time limit varying by NOFO/Award;
N = There is no requirement at any level that awarded program funding is expended before a set length of time has passed</v>
      </c>
      <c r="R149" s="1038" t="str">
        <f>IF(VLOOKUP(_xlfn.TEXTBEFORE($J149,";",1,0,1),Table2[[Label]:[Reference(s)]],14,FALSE)=0,"",VLOOKUP(_xlfn.TEXTBEFORE($J149,";",1,0,1),Table2[[Label]:[Reference(s)]],14,FALSE))</f>
        <v>(1) 2 CFR 200.203;
(3) SAM.gov Assistance Listing;
(5) 31 USC 6102</v>
      </c>
    </row>
    <row r="150" spans="1:18" ht="64.5" thickBot="1" x14ac:dyDescent="0.3">
      <c r="A150" s="1140"/>
      <c r="B150" s="1065"/>
      <c r="C150" s="1065"/>
      <c r="D150" s="1036" t="s">
        <v>1926</v>
      </c>
      <c r="E150" s="1012" t="s">
        <v>1927</v>
      </c>
      <c r="F150" s="1011" t="s">
        <v>4676</v>
      </c>
      <c r="G150" s="1026" t="str">
        <f>IF(VLOOKUP(_xlfn.TEXTBEFORE($J150,";",1,0,1),Table2[[Label]:[Reference(s)]],2,FALSE)=0,"",VLOOKUP(_xlfn.TEXTBEFORE($J150,";",1,0,1),Table2[[Label]:[Reference(s)]],2,FALSE))</f>
        <v>A code that indicates the type of time period within which agency program (assistance listing) awarded funding must be expended by recipients.</v>
      </c>
      <c r="H150" s="1011" t="s">
        <v>4697</v>
      </c>
      <c r="I150" s="1012" t="s">
        <v>1684</v>
      </c>
      <c r="J150" s="1110" t="s">
        <v>559</v>
      </c>
      <c r="K150" s="1011" t="s">
        <v>1640</v>
      </c>
      <c r="L150" s="1037" t="str">
        <f>IF(VLOOKUP(_xlfn.TEXTBEFORE($J150,";",1,0,1),Table2[[Label]:[Reference(s)]],5,FALSE)=0,"",VLOOKUP(_xlfn.TEXTBEFORE($J150,";",1,0,1),Table2[[Label]:[Reference(s)]],5,FALSE))</f>
        <v>String</v>
      </c>
      <c r="M150" s="1026" t="str">
        <f>IF(VLOOKUP(_xlfn.TEXTBEFORE($J150,";",1,0,1),Table2[[Label]:[Reference(s)]],6,FALSE)=0,"",VLOOKUP(_xlfn.TEXTBEFORE($J150,";",1,0,1),Table2[[Label]:[Reference(s)]],6,FALSE))</f>
        <v>A</v>
      </c>
      <c r="N150" s="1026" t="str">
        <f>IF(VLOOKUP(_xlfn.TEXTBEFORE($J150,";",1,0,1),Table2[[Label]:[Reference(s)]],7,FALSE)=0,"",VLOOKUP(_xlfn.TEXTBEFORE($J150,";",1,0,1),Table2[[Label]:[Reference(s)]],7,FALSE))</f>
        <v/>
      </c>
      <c r="O150" s="1026">
        <f>IF(VLOOKUP(_xlfn.TEXTBEFORE($J150,";",1,0,1),Table2[[Label]:[Reference(s)]],8,FALSE)=0,"",VLOOKUP(_xlfn.TEXTBEFORE($J150,";",1,0,1),Table2[[Label]:[Reference(s)]],8,FALSE))</f>
        <v>1</v>
      </c>
      <c r="P150" s="1026" t="str">
        <f>IF(VLOOKUP(_xlfn.TEXTBEFORE($J150,";",1,0,1),Table2[[Label]:[Reference(s)]],9,FALSE)=0,"",VLOOKUP(_xlfn.TEXTBEFORE($J150,";",1,0,1),Table2[[Label]:[Reference(s)]],9,FALSE))</f>
        <v>M = Months;
Y = Years</v>
      </c>
      <c r="Q150" s="1026" t="str">
        <f>IF(VLOOKUP(_xlfn.TEXTBEFORE($J150,";",1,0,1),Table2[[Label]:[Reference(s)]],10,FALSE)=0,"",VLOOKUP(_xlfn.TEXTBEFORE($J150,";",1,0,1),Table2[[Label]:[Reference(s)]],10,FALSE))</f>
        <v/>
      </c>
      <c r="R150" s="1038" t="str">
        <f>IF(VLOOKUP(_xlfn.TEXTBEFORE($J150,";",1,0,1),Table2[[Label]:[Reference(s)]],14,FALSE)=0,"",VLOOKUP(_xlfn.TEXTBEFORE($J150,";",1,0,1),Table2[[Label]:[Reference(s)]],14,FALSE))</f>
        <v>(1) 2 CFR 200.203;
(3) SAM.gov Assistance Listing;
(5) 31 USC 6102</v>
      </c>
    </row>
    <row r="151" spans="1:18" ht="64.5" thickBot="1" x14ac:dyDescent="0.3">
      <c r="A151" s="1140"/>
      <c r="B151" s="1065"/>
      <c r="C151" s="1065"/>
      <c r="D151" s="1036" t="s">
        <v>1928</v>
      </c>
      <c r="E151" s="1012" t="s">
        <v>1929</v>
      </c>
      <c r="F151" s="1011" t="s">
        <v>4676</v>
      </c>
      <c r="G151" s="1026" t="str">
        <f>IF(VLOOKUP(_xlfn.TEXTBEFORE($J151,";",1,0,1),Table2[[Label]:[Reference(s)]],2,FALSE)=0,"",VLOOKUP(_xlfn.TEXTBEFORE($J151,";",1,0,1),Table2[[Label]:[Reference(s)]],2,FALSE))</f>
        <v>The numeric value of the entire length of the time frame within which agency program (assistance listing) awarded funding must be expended by recipients.</v>
      </c>
      <c r="H151" s="1011" t="s">
        <v>4697</v>
      </c>
      <c r="I151" s="1012" t="s">
        <v>1639</v>
      </c>
      <c r="J151" s="1110" t="s">
        <v>557</v>
      </c>
      <c r="K151" s="1011" t="s">
        <v>1640</v>
      </c>
      <c r="L151" s="1037" t="str">
        <f>IF(VLOOKUP(_xlfn.TEXTBEFORE($J151,";",1,0,1),Table2[[Label]:[Reference(s)]],5,FALSE)=0,"",VLOOKUP(_xlfn.TEXTBEFORE($J151,";",1,0,1),Table2[[Label]:[Reference(s)]],5,FALSE))</f>
        <v>Integer</v>
      </c>
      <c r="M151" s="1026" t="str">
        <f>IF(VLOOKUP(_xlfn.TEXTBEFORE($J151,";",1,0,1),Table2[[Label]:[Reference(s)]],6,FALSE)=0,"",VLOOKUP(_xlfn.TEXTBEFORE($J151,";",1,0,1),Table2[[Label]:[Reference(s)]],6,FALSE))</f>
        <v>NN</v>
      </c>
      <c r="N151" s="1026" t="str">
        <f>IF(VLOOKUP(_xlfn.TEXTBEFORE($J151,";",1,0,1),Table2[[Label]:[Reference(s)]],7,FALSE)=0,"",VLOOKUP(_xlfn.TEXTBEFORE($J151,";",1,0,1),Table2[[Label]:[Reference(s)]],7,FALSE))</f>
        <v/>
      </c>
      <c r="O151" s="1026">
        <f>IF(VLOOKUP(_xlfn.TEXTBEFORE($J151,";",1,0,1),Table2[[Label]:[Reference(s)]],8,FALSE)=0,"",VLOOKUP(_xlfn.TEXTBEFORE($J151,";",1,0,1),Table2[[Label]:[Reference(s)]],8,FALSE))</f>
        <v>2</v>
      </c>
      <c r="P151" s="1026" t="str">
        <f>IF(VLOOKUP(_xlfn.TEXTBEFORE($J151,";",1,0,1),Table2[[Label]:[Reference(s)]],9,FALSE)=0,"",VLOOKUP(_xlfn.TEXTBEFORE($J151,";",1,0,1),Table2[[Label]:[Reference(s)]],9,FALSE))</f>
        <v/>
      </c>
      <c r="Q151" s="1026" t="str">
        <f>IF(VLOOKUP(_xlfn.TEXTBEFORE($J151,";",1,0,1),Table2[[Label]:[Reference(s)]],10,FALSE)=0,"",VLOOKUP(_xlfn.TEXTBEFORE($J151,";",1,0,1),Table2[[Label]:[Reference(s)]],10,FALSE))</f>
        <v/>
      </c>
      <c r="R151" s="1038" t="str">
        <f>IF(VLOOKUP(_xlfn.TEXTBEFORE($J151,";",1,0,1),Table2[[Label]:[Reference(s)]],14,FALSE)=0,"",VLOOKUP(_xlfn.TEXTBEFORE($J151,";",1,0,1),Table2[[Label]:[Reference(s)]],14,FALSE))</f>
        <v>(1) 2 CFR 200.203;
(3) SAM.gov Assistance Listing;
(5) 31 USC 6102</v>
      </c>
    </row>
    <row r="152" spans="1:18" ht="64.5" thickBot="1" x14ac:dyDescent="0.3">
      <c r="A152" s="1140"/>
      <c r="B152" s="1065"/>
      <c r="C152" s="1065"/>
      <c r="D152" s="1036" t="s">
        <v>1930</v>
      </c>
      <c r="E152" s="1012" t="s">
        <v>1931</v>
      </c>
      <c r="F152" s="1011" t="s">
        <v>4676</v>
      </c>
      <c r="G152" s="1026" t="str">
        <f>IF(VLOOKUP(_xlfn.TEXTBEFORE($J152,";",1,0,1),Table2[[Label]:[Reference(s)]],2,FALSE)=0,"",VLOOKUP(_xlfn.TEXTBEFORE($J152,";",1,0,1),Table2[[Label]:[Reference(s)]],2,FALSE))</f>
        <v>A description of any additional information on the time frame within which agency program (assistance listing) awarded funding must be expended by recipients.</v>
      </c>
      <c r="H152" s="1011" t="s">
        <v>4697</v>
      </c>
      <c r="I152" s="1012" t="s">
        <v>1639</v>
      </c>
      <c r="J152" s="1110" t="s">
        <v>556</v>
      </c>
      <c r="K152" s="1011" t="s">
        <v>1640</v>
      </c>
      <c r="L152" s="1037" t="str">
        <f>IF(VLOOKUP(_xlfn.TEXTBEFORE($J152,";",1,0,1),Table2[[Label]:[Reference(s)]],5,FALSE)=0,"",VLOOKUP(_xlfn.TEXTBEFORE($J152,";",1,0,1),Table2[[Label]:[Reference(s)]],5,FALSE))</f>
        <v>String</v>
      </c>
      <c r="M152" s="1026" t="str">
        <f>IF(VLOOKUP(_xlfn.TEXTBEFORE($J152,";",1,0,1),Table2[[Label]:[Reference(s)]],6,FALSE)=0,"",VLOOKUP(_xlfn.TEXTBEFORE($J152,";",1,0,1),Table2[[Label]:[Reference(s)]],6,FALSE))</f>
        <v/>
      </c>
      <c r="N152" s="1026" t="str">
        <f>IF(VLOOKUP(_xlfn.TEXTBEFORE($J152,";",1,0,1),Table2[[Label]:[Reference(s)]],7,FALSE)=0,"",VLOOKUP(_xlfn.TEXTBEFORE($J152,";",1,0,1),Table2[[Label]:[Reference(s)]],7,FALSE))</f>
        <v/>
      </c>
      <c r="O152" s="1026" t="str">
        <f>IF(VLOOKUP(_xlfn.TEXTBEFORE($J152,";",1,0,1),Table2[[Label]:[Reference(s)]],8,FALSE)=0,"",VLOOKUP(_xlfn.TEXTBEFORE($J152,";",1,0,1),Table2[[Label]:[Reference(s)]],8,FALSE))</f>
        <v>(3) 2000</v>
      </c>
      <c r="P152" s="1026" t="str">
        <f>IF(VLOOKUP(_xlfn.TEXTBEFORE($J152,";",1,0,1),Table2[[Label]:[Reference(s)]],9,FALSE)=0,"",VLOOKUP(_xlfn.TEXTBEFORE($J152,";",1,0,1),Table2[[Label]:[Reference(s)]],9,FALSE))</f>
        <v/>
      </c>
      <c r="Q152" s="1026" t="str">
        <f>IF(VLOOKUP(_xlfn.TEXTBEFORE($J152,";",1,0,1),Table2[[Label]:[Reference(s)]],10,FALSE)=0,"",VLOOKUP(_xlfn.TEXTBEFORE($J152,";",1,0,1),Table2[[Label]:[Reference(s)]],10,FALSE))</f>
        <v/>
      </c>
      <c r="R152" s="1038" t="str">
        <f>IF(VLOOKUP(_xlfn.TEXTBEFORE($J152,";",1,0,1),Table2[[Label]:[Reference(s)]],14,FALSE)=0,"",VLOOKUP(_xlfn.TEXTBEFORE($J152,";",1,0,1),Table2[[Label]:[Reference(s)]],14,FALSE))</f>
        <v>(1) 2 CFR 200.203;
(3) SAM.gov Assistance Listing;
(5) 31 USC 6102</v>
      </c>
    </row>
    <row r="153" spans="1:18" ht="115.5" thickBot="1" x14ac:dyDescent="0.3">
      <c r="A153" s="1140">
        <v>7.12</v>
      </c>
      <c r="B153" s="1065" t="s">
        <v>1932</v>
      </c>
      <c r="C153" s="1065" t="s">
        <v>1629</v>
      </c>
      <c r="D153" s="1042" t="s">
        <v>1933</v>
      </c>
      <c r="E153" s="1008" t="s">
        <v>1934</v>
      </c>
      <c r="F153" s="1009" t="s">
        <v>1632</v>
      </c>
      <c r="G153" s="1043" t="str">
        <f>IF(VLOOKUP(_xlfn.TEXTBEFORE($J153,";",1,0,1),Table2[[Label]:[Reference(s)]],2,FALSE)=0,"",VLOOKUP(_xlfn.TEXTBEFORE($J153,";",1,0,1),Table2[[Label]:[Reference(s)]],2,FALSE))</f>
        <v>A code that indicates the timeframe after award issuance when an award recipient may apply for a renewal or extension.</v>
      </c>
      <c r="H153" s="1009" t="s">
        <v>1633</v>
      </c>
      <c r="I153" s="1044" t="s">
        <v>1684</v>
      </c>
      <c r="J153" s="1085" t="s">
        <v>687</v>
      </c>
      <c r="K153" s="1009" t="s">
        <v>1640</v>
      </c>
      <c r="L153" s="1089" t="str">
        <f>IF(VLOOKUP(_xlfn.TEXTBEFORE($J153,";",1,0,1),Table2[[Label]:[Reference(s)]],5,FALSE)=0,"",VLOOKUP(_xlfn.TEXTBEFORE($J153,";",1,0,1),Table2[[Label]:[Reference(s)]],5,FALSE))</f>
        <v>String</v>
      </c>
      <c r="M153" s="1043" t="str">
        <f>IF(VLOOKUP(_xlfn.TEXTBEFORE($J153,";",1,0,1),Table2[[Label]:[Reference(s)]],6,FALSE)=0,"",VLOOKUP(_xlfn.TEXTBEFORE($J153,";",1,0,1),Table2[[Label]:[Reference(s)]],6,FALSE))</f>
        <v>A</v>
      </c>
      <c r="N153" s="1043" t="str">
        <f>IF(VLOOKUP(_xlfn.TEXTBEFORE($J153,";",1,0,1),Table2[[Label]:[Reference(s)]],7,FALSE)=0,"",VLOOKUP(_xlfn.TEXTBEFORE($J153,";",1,0,1),Table2[[Label]:[Reference(s)]],7,FALSE))</f>
        <v/>
      </c>
      <c r="O153" s="1043">
        <f>IF(VLOOKUP(_xlfn.TEXTBEFORE($J153,";",1,0,1),Table2[[Label]:[Reference(s)]],8,FALSE)=0,"",VLOOKUP(_xlfn.TEXTBEFORE($J153,";",1,0,1),Table2[[Label]:[Reference(s)]],8,FALSE))</f>
        <v>1</v>
      </c>
      <c r="P153" s="1043" t="str">
        <f>IF(VLOOKUP(_xlfn.TEXTBEFORE($J153,";",1,0,1),Table2[[Label]:[Reference(s)]],9,FALSE)=0,"",VLOOKUP(_xlfn.TEXTBEFORE($J153,";",1,0,1),Table2[[Label]:[Reference(s)]],9,FALSE))</f>
        <v>A = From 1 to 15 days;
B = From 15 to 30 days;
C = From 30 to 60 days;
D = From 60 to 90 days;
E = From 90 to 120 days;
F = From 120 to 180 days;
G = More than 180 Days;
N = Not Applicable;
O = Other</v>
      </c>
      <c r="Q153" s="1043" t="str">
        <f>IF(VLOOKUP(_xlfn.TEXTBEFORE($J153,";",1,0,1),Table2[[Label]:[Reference(s)]],10,FALSE)=0,"",VLOOKUP(_xlfn.TEXTBEFORE($J153,";",1,0,1),Table2[[Label]:[Reference(s)]],10,FALSE))</f>
        <v/>
      </c>
      <c r="R153" s="1090" t="str">
        <f>IF(VLOOKUP(_xlfn.TEXTBEFORE($J153,";",1,0,1),Table2[[Label]:[Reference(s)]],14,FALSE)=0,"",VLOOKUP(_xlfn.TEXTBEFORE($J153,";",1,0,1),Table2[[Label]:[Reference(s)]],14,FALSE))</f>
        <v>(1) 2 CFR 200.203;
(3) SAM.gov Assistance Listing;
(5) 31 USC 6102</v>
      </c>
    </row>
    <row r="154" spans="1:18" ht="51.75" thickBot="1" x14ac:dyDescent="0.3">
      <c r="A154" s="1140"/>
      <c r="B154" s="1065"/>
      <c r="C154" s="1065"/>
      <c r="D154" s="1036" t="s">
        <v>1935</v>
      </c>
      <c r="E154" s="1012" t="s">
        <v>1936</v>
      </c>
      <c r="F154" s="1011" t="s">
        <v>4676</v>
      </c>
      <c r="G154" s="1026" t="str">
        <f>IF(VLOOKUP(_xlfn.TEXTBEFORE($J154,";",1,0,1),Table2[[Label]:[Reference(s)]],2,FALSE)=0,"",VLOOKUP(_xlfn.TEXTBEFORE($J154,";",1,0,1),Table2[[Label]:[Reference(s)]],2,FALSE))</f>
        <v>A description of the award renewal or extension procedures.</v>
      </c>
      <c r="H154" s="1011" t="s">
        <v>4698</v>
      </c>
      <c r="I154" s="1027" t="s">
        <v>1639</v>
      </c>
      <c r="J154" s="1018" t="s">
        <v>684</v>
      </c>
      <c r="K154" s="1011" t="s">
        <v>1640</v>
      </c>
      <c r="L154" s="1037" t="str">
        <f>IF(VLOOKUP(_xlfn.TEXTBEFORE($J154,";",1,0,1),Table2[[Label]:[Reference(s)]],5,FALSE)=0,"",VLOOKUP(_xlfn.TEXTBEFORE($J154,";",1,0,1),Table2[[Label]:[Reference(s)]],5,FALSE))</f>
        <v>String</v>
      </c>
      <c r="M154" s="1026" t="str">
        <f>IF(VLOOKUP(_xlfn.TEXTBEFORE($J154,";",1,0,1),Table2[[Label]:[Reference(s)]],6,FALSE)=0,"",VLOOKUP(_xlfn.TEXTBEFORE($J154,";",1,0,1),Table2[[Label]:[Reference(s)]],6,FALSE))</f>
        <v/>
      </c>
      <c r="N154" s="1026" t="str">
        <f>IF(VLOOKUP(_xlfn.TEXTBEFORE($J154,";",1,0,1),Table2[[Label]:[Reference(s)]],7,FALSE)=0,"",VLOOKUP(_xlfn.TEXTBEFORE($J154,";",1,0,1),Table2[[Label]:[Reference(s)]],7,FALSE))</f>
        <v/>
      </c>
      <c r="O154" s="1026" t="str">
        <f>IF(VLOOKUP(_xlfn.TEXTBEFORE($J154,";",1,0,1),Table2[[Label]:[Reference(s)]],8,FALSE)=0,"",VLOOKUP(_xlfn.TEXTBEFORE($J154,";",1,0,1),Table2[[Label]:[Reference(s)]],8,FALSE))</f>
        <v>(3) 1500</v>
      </c>
      <c r="P154" s="1026" t="str">
        <f>IF(VLOOKUP(_xlfn.TEXTBEFORE($J154,";",1,0,1),Table2[[Label]:[Reference(s)]],9,FALSE)=0,"",VLOOKUP(_xlfn.TEXTBEFORE($J154,";",1,0,1),Table2[[Label]:[Reference(s)]],9,FALSE))</f>
        <v/>
      </c>
      <c r="Q154" s="1026" t="str">
        <f>IF(VLOOKUP(_xlfn.TEXTBEFORE($J154,";",1,0,1),Table2[[Label]:[Reference(s)]],10,FALSE)=0,"",VLOOKUP(_xlfn.TEXTBEFORE($J154,";",1,0,1),Table2[[Label]:[Reference(s)]],10,FALSE))</f>
        <v/>
      </c>
      <c r="R154" s="1038" t="str">
        <f>IF(VLOOKUP(_xlfn.TEXTBEFORE($J154,";",1,0,1),Table2[[Label]:[Reference(s)]],14,FALSE)=0,"",VLOOKUP(_xlfn.TEXTBEFORE($J154,";",1,0,1),Table2[[Label]:[Reference(s)]],14,FALSE))</f>
        <v>(1) 2 CFR 200.203;
(3) SAM.gov Assistance Listing;
(5) 31 USC 6102</v>
      </c>
    </row>
    <row r="155" spans="1:18" ht="115.5" thickBot="1" x14ac:dyDescent="0.3">
      <c r="A155" s="1100">
        <v>7.13</v>
      </c>
      <c r="B155" s="1101" t="s">
        <v>1937</v>
      </c>
      <c r="C155" s="1101" t="s">
        <v>1629</v>
      </c>
      <c r="D155" s="1112" t="s">
        <v>1938</v>
      </c>
      <c r="E155" s="1113" t="s">
        <v>1939</v>
      </c>
      <c r="F155" s="1009" t="s">
        <v>1632</v>
      </c>
      <c r="G155" s="1114" t="str">
        <f>IF(VLOOKUP(_xlfn.TEXTBEFORE($J155,";",1,0,1),Table2[[Label]:[Reference(s)]],2,FALSE)=0,"",VLOOKUP(_xlfn.TEXTBEFORE($J155,";",1,0,1),Table2[[Label]:[Reference(s)]],2,FALSE))</f>
        <v>A code that indicates the timeframe after award decision that an award applicant has to appeal an award decision.</v>
      </c>
      <c r="H155" s="1115" t="s">
        <v>1633</v>
      </c>
      <c r="I155" s="1116" t="s">
        <v>1684</v>
      </c>
      <c r="J155" s="1117" t="s">
        <v>519</v>
      </c>
      <c r="K155" s="1115" t="s">
        <v>1640</v>
      </c>
      <c r="L155" s="1118" t="str">
        <f>IF(VLOOKUP(_xlfn.TEXTBEFORE($J155,";",1,0,1),Table2[[Label]:[Reference(s)]],5,FALSE)=0,"",VLOOKUP(_xlfn.TEXTBEFORE($J155,";",1,0,1),Table2[[Label]:[Reference(s)]],5,FALSE))</f>
        <v>String</v>
      </c>
      <c r="M155" s="1114" t="str">
        <f>IF(VLOOKUP(_xlfn.TEXTBEFORE($J155,";",1,0,1),Table2[[Label]:[Reference(s)]],6,FALSE)=0,"",VLOOKUP(_xlfn.TEXTBEFORE($J155,";",1,0,1),Table2[[Label]:[Reference(s)]],6,FALSE))</f>
        <v>A</v>
      </c>
      <c r="N155" s="1114" t="str">
        <f>IF(VLOOKUP(_xlfn.TEXTBEFORE($J155,";",1,0,1),Table2[[Label]:[Reference(s)]],7,FALSE)=0,"",VLOOKUP(_xlfn.TEXTBEFORE($J155,";",1,0,1),Table2[[Label]:[Reference(s)]],7,FALSE))</f>
        <v/>
      </c>
      <c r="O155" s="1114">
        <f>IF(VLOOKUP(_xlfn.TEXTBEFORE($J155,";",1,0,1),Table2[[Label]:[Reference(s)]],8,FALSE)=0,"",VLOOKUP(_xlfn.TEXTBEFORE($J155,";",1,0,1),Table2[[Label]:[Reference(s)]],8,FALSE))</f>
        <v>1</v>
      </c>
      <c r="P155" s="1114" t="str">
        <f>IF(VLOOKUP(_xlfn.TEXTBEFORE($J155,";",1,0,1),Table2[[Label]:[Reference(s)]],9,FALSE)=0,"",VLOOKUP(_xlfn.TEXTBEFORE($J155,";",1,0,1),Table2[[Label]:[Reference(s)]],9,FALSE))</f>
        <v>A = From 1 to 15 days;
B = From 15 to 30 days;
C = From 30 to 60 days;
D = From 60 to 90 days;
E = From 90 to 120 days;
F = From 120 to 180 days;
G = More than 180 Days;
N = Not Applicable;
O = Other</v>
      </c>
      <c r="Q155" s="1114" t="str">
        <f>IF(VLOOKUP(_xlfn.TEXTBEFORE($J155,";",1,0,1),Table2[[Label]:[Reference(s)]],10,FALSE)=0,"",VLOOKUP(_xlfn.TEXTBEFORE($J155,";",1,0,1),Table2[[Label]:[Reference(s)]],10,FALSE))</f>
        <v/>
      </c>
      <c r="R155" s="1119" t="str">
        <f>IF(VLOOKUP(_xlfn.TEXTBEFORE($J155,";",1,0,1),Table2[[Label]:[Reference(s)]],14,FALSE)=0,"",VLOOKUP(_xlfn.TEXTBEFORE($J155,";",1,0,1),Table2[[Label]:[Reference(s)]],14,FALSE))</f>
        <v>(1) 2 CFR 200.203;
(3) SAM.gov Assistance Listing;
(5) 31 USC 6102</v>
      </c>
    </row>
    <row r="156" spans="1:18" ht="39" thickBot="1" x14ac:dyDescent="0.3">
      <c r="A156" s="1185"/>
      <c r="B156" s="1065"/>
      <c r="C156" s="1065"/>
      <c r="D156" s="1036" t="s">
        <v>1940</v>
      </c>
      <c r="E156" s="1012" t="s">
        <v>1941</v>
      </c>
      <c r="F156" s="1011" t="s">
        <v>4676</v>
      </c>
      <c r="G156" s="1026" t="str">
        <f>IF(VLOOKUP(_xlfn.TEXTBEFORE($J156,";",1,0,1),Table2[[Label]:[Reference(s)]],2,FALSE)=0,"",VLOOKUP(_xlfn.TEXTBEFORE($J156,";",1,0,1),Table2[[Label]:[Reference(s)]],2,FALSE))</f>
        <v>A description of the procedures to appeal or rework award applications that are not approved.</v>
      </c>
      <c r="H156" s="1011" t="s">
        <v>4699</v>
      </c>
      <c r="I156" s="1027" t="s">
        <v>1639</v>
      </c>
      <c r="J156" s="1018" t="s">
        <v>514</v>
      </c>
      <c r="K156" s="1011" t="s">
        <v>1640</v>
      </c>
      <c r="L156" s="1037" t="str">
        <f>IF(VLOOKUP(_xlfn.TEXTBEFORE($J156,";",1,0,1),Table2[[Label]:[Reference(s)]],5,FALSE)=0,"",VLOOKUP(_xlfn.TEXTBEFORE($J156,";",1,0,1),Table2[[Label]:[Reference(s)]],5,FALSE))</f>
        <v>String</v>
      </c>
      <c r="M156" s="1026" t="str">
        <f>IF(VLOOKUP(_xlfn.TEXTBEFORE($J156,";",1,0,1),Table2[[Label]:[Reference(s)]],6,FALSE)=0,"",VLOOKUP(_xlfn.TEXTBEFORE($J156,";",1,0,1),Table2[[Label]:[Reference(s)]],6,FALSE))</f>
        <v/>
      </c>
      <c r="N156" s="1026" t="str">
        <f>IF(VLOOKUP(_xlfn.TEXTBEFORE($J156,";",1,0,1),Table2[[Label]:[Reference(s)]],7,FALSE)=0,"",VLOOKUP(_xlfn.TEXTBEFORE($J156,";",1,0,1),Table2[[Label]:[Reference(s)]],7,FALSE))</f>
        <v/>
      </c>
      <c r="O156" s="1026" t="str">
        <f>IF(VLOOKUP(_xlfn.TEXTBEFORE($J156,";",1,0,1),Table2[[Label]:[Reference(s)]],8,FALSE)=0,"",VLOOKUP(_xlfn.TEXTBEFORE($J156,";",1,0,1),Table2[[Label]:[Reference(s)]],8,FALSE))</f>
        <v>(3) 2000</v>
      </c>
      <c r="P156" s="1026" t="str">
        <f>IF(VLOOKUP(_xlfn.TEXTBEFORE($J156,";",1,0,1),Table2[[Label]:[Reference(s)]],9,FALSE)=0,"",VLOOKUP(_xlfn.TEXTBEFORE($J156,";",1,0,1),Table2[[Label]:[Reference(s)]],9,FALSE))</f>
        <v/>
      </c>
      <c r="Q156" s="1026" t="str">
        <f>IF(VLOOKUP(_xlfn.TEXTBEFORE($J156,";",1,0,1),Table2[[Label]:[Reference(s)]],10,FALSE)=0,"",VLOOKUP(_xlfn.TEXTBEFORE($J156,";",1,0,1),Table2[[Label]:[Reference(s)]],10,FALSE))</f>
        <v/>
      </c>
      <c r="R156" s="1104" t="str">
        <f>IF(VLOOKUP(_xlfn.TEXTBEFORE($J156,";",1,0,1),Table2[[Label]:[Reference(s)]],14,FALSE)=0,"",VLOOKUP(_xlfn.TEXTBEFORE($J156,";",1,0,1),Table2[[Label]:[Reference(s)]],14,FALSE))</f>
        <v>(1) 2 CFR 200.203;
(3) SAM.gov Assistance Listing;
(5) 31 USC 6102</v>
      </c>
    </row>
    <row r="157" spans="1:18" ht="150" customHeight="1" x14ac:dyDescent="0.25">
      <c r="A157" s="1100">
        <v>8.01</v>
      </c>
      <c r="B157" s="1099" t="s">
        <v>4679</v>
      </c>
      <c r="C157" s="1101" t="s">
        <v>1629</v>
      </c>
      <c r="D157" s="1112" t="s">
        <v>1942</v>
      </c>
      <c r="E157" s="1113" t="s">
        <v>1943</v>
      </c>
      <c r="F157" s="1009" t="s">
        <v>1632</v>
      </c>
      <c r="G157" s="1114" t="str">
        <f>IF(VLOOKUP(_xlfn.TEXTBEFORE($J157,";",1,0,1),Table2[[Label]:[Reference(s)]],2,FALSE)=0,"",VLOOKUP(_xlfn.TEXTBEFORE($J157,";",1,0,1),Table2[[Label]:[Reference(s)]],2,FALSE))</f>
        <v>A code that indicates a subpart of 2 CFR 200 with which the program (assistance listing) requires award recipients to comply.</v>
      </c>
      <c r="H157" s="1115" t="s">
        <v>1633</v>
      </c>
      <c r="I157" s="1115" t="s">
        <v>1694</v>
      </c>
      <c r="J157" s="1153" t="s">
        <v>689</v>
      </c>
      <c r="K157" s="1086" t="s">
        <v>1640</v>
      </c>
      <c r="L157" s="1114" t="str">
        <f>IF(VLOOKUP(_xlfn.TEXTBEFORE($J157,";",1,0,1),Table2[[Label]:[Reference(s)]],5,FALSE)=0,"",VLOOKUP(_xlfn.TEXTBEFORE($J157,";",1,0,1),Table2[[Label]:[Reference(s)]],5,FALSE))</f>
        <v>String</v>
      </c>
      <c r="M157" s="1114" t="str">
        <f>IF(VLOOKUP(_xlfn.TEXTBEFORE($J157,";",1,0,1),Table2[[Label]:[Reference(s)]],6,FALSE)=0,"",VLOOKUP(_xlfn.TEXTBEFORE($J157,";",1,0,1),Table2[[Label]:[Reference(s)]],6,FALSE))</f>
        <v>A</v>
      </c>
      <c r="N157" s="1114" t="str">
        <f>IF(VLOOKUP(_xlfn.TEXTBEFORE($J157,";",1,0,1),Table2[[Label]:[Reference(s)]],7,FALSE)=0,"",VLOOKUP(_xlfn.TEXTBEFORE($J157,";",1,0,1),Table2[[Label]:[Reference(s)]],7,FALSE))</f>
        <v/>
      </c>
      <c r="O157" s="1114">
        <f>IF(VLOOKUP(_xlfn.TEXTBEFORE($J157,";",1,0,1),Table2[[Label]:[Reference(s)]],8,FALSE)=0,"",VLOOKUP(_xlfn.TEXTBEFORE($J157,";",1,0,1),Table2[[Label]:[Reference(s)]],8,FALSE))</f>
        <v>1</v>
      </c>
      <c r="P157" s="1114" t="str">
        <f>IF(VLOOKUP(_xlfn.TEXTBEFORE($J157,";",1,0,1),Table2[[Label]:[Reference(s)]],9,FALSE)=0,"",VLOOKUP(_xlfn.TEXTBEFORE($J157,";",1,0,1),Table2[[Label]:[Reference(s)]],9,FALSE))</f>
        <v>B = Subpart B, General provisions;
C = Subpart C, Pre-Federal Award Requirements and Contents of Federal Awards;
D = Subpart D, Post Federal; Award Requirements;
E = Subpart E, Cost Principles;
F = Subpart F, Audit Requirements</v>
      </c>
      <c r="Q157" s="1114" t="str">
        <f>IF(VLOOKUP(_xlfn.TEXTBEFORE($J157,";",1,0,1),Table2[[Label]:[Reference(s)]],10,FALSE)=0,"",VLOOKUP(_xlfn.TEXTBEFORE($J157,";",1,0,1),Table2[[Label]:[Reference(s)]],10,FALSE))</f>
        <v/>
      </c>
      <c r="R157" s="1119" t="str">
        <f>IF(VLOOKUP(_xlfn.TEXTBEFORE($J157,";",1,0,1),Table2[[Label]:[Reference(s)]],14,FALSE)=0,"",VLOOKUP(_xlfn.TEXTBEFORE($J157,";",1,0,1),Table2[[Label]:[Reference(s)]],14,FALSE))</f>
        <v>(1) 2 CFR 200.203;
(3) SAM.gov Assistance Listing;
(5) 31 USC 6102</v>
      </c>
    </row>
    <row r="158" spans="1:18" ht="150" customHeight="1" thickBot="1" x14ac:dyDescent="0.3">
      <c r="A158" s="1034"/>
      <c r="B158" s="1039"/>
      <c r="C158" s="1022"/>
      <c r="D158" s="1036" t="s">
        <v>1944</v>
      </c>
      <c r="E158" s="1012" t="s">
        <v>1945</v>
      </c>
      <c r="F158" s="1011" t="s">
        <v>1632</v>
      </c>
      <c r="G158" s="1061" t="str">
        <f>IF(VLOOKUP(_xlfn.TEXTBEFORE($J158,";",1,0,1),Table2[[Label]:[Reference(s)]],2,FALSE)=0,"",VLOOKUP(_xlfn.TEXTBEFORE($J158,";",1,0,1),Table2[[Label]:[Reference(s)]],2,FALSE))</f>
        <v>A description of additional information related to the requirements (e.g., 2 CFR 200, program-specific) with which the award recipient must comply.</v>
      </c>
      <c r="H158" s="1053" t="s">
        <v>1638</v>
      </c>
      <c r="I158" s="1053" t="s">
        <v>1639</v>
      </c>
      <c r="J158" s="1063" t="s">
        <v>692</v>
      </c>
      <c r="K158" s="1064" t="s">
        <v>1640</v>
      </c>
      <c r="L158" s="1061" t="str">
        <f>IF(VLOOKUP(_xlfn.TEXTBEFORE($J158,";",1,0,1),Table2[[Label]:[Reference(s)]],5,FALSE)=0,"",VLOOKUP(_xlfn.TEXTBEFORE($J158,";",1,0,1),Table2[[Label]:[Reference(s)]],5,FALSE))</f>
        <v>String</v>
      </c>
      <c r="M158" s="1061" t="str">
        <f>IF(VLOOKUP(_xlfn.TEXTBEFORE($J158,";",1,0,1),Table2[[Label]:[Reference(s)]],6,FALSE)=0,"",VLOOKUP(_xlfn.TEXTBEFORE($J158,";",1,0,1),Table2[[Label]:[Reference(s)]],6,FALSE))</f>
        <v/>
      </c>
      <c r="N158" s="1061" t="str">
        <f>IF(VLOOKUP(_xlfn.TEXTBEFORE($J158,";",1,0,1),Table2[[Label]:[Reference(s)]],7,FALSE)=0,"",VLOOKUP(_xlfn.TEXTBEFORE($J158,";",1,0,1),Table2[[Label]:[Reference(s)]],7,FALSE))</f>
        <v/>
      </c>
      <c r="O158" s="1061" t="str">
        <f>IF(VLOOKUP(_xlfn.TEXTBEFORE($J158,";",1,0,1),Table2[[Label]:[Reference(s)]],8,FALSE)=0,"",VLOOKUP(_xlfn.TEXTBEFORE($J158,";",1,0,1),Table2[[Label]:[Reference(s)]],8,FALSE))</f>
        <v>(3) 5000</v>
      </c>
      <c r="P158" s="1061" t="str">
        <f>IF(VLOOKUP(_xlfn.TEXTBEFORE($J158,";",1,0,1),Table2[[Label]:[Reference(s)]],9,FALSE)=0,"",VLOOKUP(_xlfn.TEXTBEFORE($J158,";",1,0,1),Table2[[Label]:[Reference(s)]],9,FALSE))</f>
        <v/>
      </c>
      <c r="Q158" s="1061" t="str">
        <f>IF(VLOOKUP(_xlfn.TEXTBEFORE($J158,";",1,0,1),Table2[[Label]:[Reference(s)]],10,FALSE)=0,"",VLOOKUP(_xlfn.TEXTBEFORE($J158,";",1,0,1),Table2[[Label]:[Reference(s)]],10,FALSE))</f>
        <v/>
      </c>
      <c r="R158" s="1104" t="str">
        <f>IF(VLOOKUP(_xlfn.TEXTBEFORE($J158,";",1,0,1),Table2[[Label]:[Reference(s)]],14,FALSE)=0,"",VLOOKUP(_xlfn.TEXTBEFORE($J158,";",1,0,1),Table2[[Label]:[Reference(s)]],14,FALSE))</f>
        <v>(1) 2 CFR 200.203;
(3) SAM.gov Assistance Listing;
(5) 31 USC 6102</v>
      </c>
    </row>
    <row r="159" spans="1:18" ht="93.75" customHeight="1" thickBot="1" x14ac:dyDescent="0.3">
      <c r="A159" s="1188">
        <v>8.02</v>
      </c>
      <c r="B159" s="1189" t="s">
        <v>1946</v>
      </c>
      <c r="C159" s="1189" t="s">
        <v>1629</v>
      </c>
      <c r="D159" s="1190" t="s">
        <v>1947</v>
      </c>
      <c r="E159" s="1191" t="s">
        <v>1948</v>
      </c>
      <c r="F159" s="1009" t="s">
        <v>4676</v>
      </c>
      <c r="G159" s="1067" t="str">
        <f>IF(VLOOKUP(_xlfn.TEXTBEFORE($J159,";",1,0,1),Table2[[Label]:[Reference(s)]],2,FALSE)=0,"",VLOOKUP(_xlfn.TEXTBEFORE($J159,";",1,0,1),Table2[[Label]:[Reference(s)]],2,FALSE))</f>
        <v>A code that indicates the type of report that is required to be submitted by the award recipient to the awarding agency.</v>
      </c>
      <c r="H159" s="1068" t="s">
        <v>1633</v>
      </c>
      <c r="I159" s="1068" t="s">
        <v>4684</v>
      </c>
      <c r="J159" s="1192" t="s">
        <v>987</v>
      </c>
      <c r="K159" s="1193" t="s">
        <v>1640</v>
      </c>
      <c r="L159" s="1194" t="str">
        <f>IF(VLOOKUP(_xlfn.TEXTBEFORE($J159,";",1,0,1),Table2[[Label]:[Reference(s)]],5,FALSE)=0,"",VLOOKUP(_xlfn.TEXTBEFORE($J159,";",1,0,1),Table2[[Label]:[Reference(s)]],5,FALSE))</f>
        <v>String</v>
      </c>
      <c r="M159" s="1067" t="str">
        <f>IF(VLOOKUP(_xlfn.TEXTBEFORE($J159,";",1,0,1),Table2[[Label]:[Reference(s)]],6,FALSE)=0,"",VLOOKUP(_xlfn.TEXTBEFORE($J159,";",1,0,1),Table2[[Label]:[Reference(s)]],6,FALSE))</f>
        <v>A</v>
      </c>
      <c r="N159" s="1067" t="str">
        <f>IF(VLOOKUP(_xlfn.TEXTBEFORE($J159,";",1,0,1),Table2[[Label]:[Reference(s)]],7,FALSE)=0,"",VLOOKUP(_xlfn.TEXTBEFORE($J159,";",1,0,1),Table2[[Label]:[Reference(s)]],7,FALSE))</f>
        <v/>
      </c>
      <c r="O159" s="1067">
        <f>IF(VLOOKUP(_xlfn.TEXTBEFORE($J159,";",1,0,1),Table2[[Label]:[Reference(s)]],8,FALSE)=0,"",VLOOKUP(_xlfn.TEXTBEFORE($J159,";",1,0,1),Table2[[Label]:[Reference(s)]],8,FALSE))</f>
        <v>1</v>
      </c>
      <c r="P159" s="1067" t="str">
        <f>IF(VLOOKUP(_xlfn.TEXTBEFORE($J159,";",1,0,1),Table2[[Label]:[Reference(s)]],9,FALSE)=0,"",VLOOKUP(_xlfn.TEXTBEFORE($J159,";",1,0,1),Table2[[Label]:[Reference(s)]],9,FALSE))</f>
        <v>F = Financial Reports;
P = Progress/Performance Reports;
C = Closeout Report;
O = Other Reports;
N = Not Applicable</v>
      </c>
      <c r="Q159" s="1067" t="str">
        <f>IF(VLOOKUP(_xlfn.TEXTBEFORE($J159,";",1,0,1),Table2[[Label]:[Reference(s)]],10,FALSE)=0,"",VLOOKUP(_xlfn.TEXTBEFORE($J159,";",1,0,1),Table2[[Label]:[Reference(s)]],10,FALSE))</f>
        <v/>
      </c>
      <c r="R159" s="1195" t="str">
        <f>IF(VLOOKUP(_xlfn.TEXTBEFORE($J159,";",1,0,1),Table2[[Label]:[Reference(s)]],14,FALSE)=0,"",VLOOKUP(_xlfn.TEXTBEFORE($J159,";",1,0,1),Table2[[Label]:[Reference(s)]],14,FALSE))</f>
        <v>(1) 2 CFR 200.203;
(3) SAM.gov Assistance Listing;
(5) 31 USC 6102</v>
      </c>
    </row>
    <row r="160" spans="1:18" ht="57.95" customHeight="1" x14ac:dyDescent="0.25">
      <c r="A160" s="1100">
        <v>8.0299999999999994</v>
      </c>
      <c r="B160" s="1101" t="s">
        <v>1949</v>
      </c>
      <c r="C160" s="1101" t="s">
        <v>1629</v>
      </c>
      <c r="D160" s="1036" t="s">
        <v>1950</v>
      </c>
      <c r="E160" s="1012" t="s">
        <v>1951</v>
      </c>
      <c r="F160" s="1009" t="s">
        <v>4676</v>
      </c>
      <c r="G160" s="1061" t="str">
        <f>IF(VLOOKUP(_xlfn.TEXTBEFORE($J160,";",1,0,1),Table2[[Label]:[Reference(s)]],2,FALSE)=0,"",VLOOKUP(_xlfn.TEXTBEFORE($J160,";",1,0,1),Table2[[Label]:[Reference(s)]],2,FALSE))</f>
        <v>A code that indicates how often a required report must be submitted by the award recipient responsible for the award.</v>
      </c>
      <c r="H160" s="1071" t="s">
        <v>1952</v>
      </c>
      <c r="I160" s="1102" t="s">
        <v>1953</v>
      </c>
      <c r="J160" s="1103" t="s">
        <v>4677</v>
      </c>
      <c r="K160" s="1053" t="s">
        <v>1954</v>
      </c>
      <c r="L160" s="1037" t="str">
        <f>IF(VLOOKUP(_xlfn.TEXTBEFORE($J160,";",1,0,1),Table2[[Label]:[Reference(s)]],5,FALSE)=0,"",VLOOKUP(_xlfn.TEXTBEFORE($J160,";",1,0,1),Table2[[Label]:[Reference(s)]],5,FALSE))</f>
        <v>String</v>
      </c>
      <c r="M160" s="1061" t="str">
        <f>IF(VLOOKUP(_xlfn.TEXTBEFORE($J160,";",1,0,1),Table2[[Label]:[Reference(s)]],6,FALSE)=0,"",VLOOKUP(_xlfn.TEXTBEFORE($J160,";",1,0,1),Table2[[Label]:[Reference(s)]],6,FALSE))</f>
        <v>A</v>
      </c>
      <c r="N160" s="1061" t="str">
        <f>IF(VLOOKUP(_xlfn.TEXTBEFORE($J160,";",1,0,1),Table2[[Label]:[Reference(s)]],7,FALSE)=0,"",VLOOKUP(_xlfn.TEXTBEFORE($J160,";",1,0,1),Table2[[Label]:[Reference(s)]],7,FALSE))</f>
        <v/>
      </c>
      <c r="O160" s="1061">
        <f>IF(VLOOKUP(_xlfn.TEXTBEFORE($J160,";",1,0,1),Table2[[Label]:[Reference(s)]],8,FALSE)=0,"",VLOOKUP(_xlfn.TEXTBEFORE($J160,";",1,0,1),Table2[[Label]:[Reference(s)]],8,FALSE))</f>
        <v>1</v>
      </c>
      <c r="P160" s="1061" t="str">
        <f>IF(VLOOKUP(_xlfn.TEXTBEFORE($J160,";",1,0,1),Table2[[Label]:[Reference(s)]],9,FALSE)=0,"",VLOOKUP(_xlfn.TEXTBEFORE($J160,";",1,0,1),Table2[[Label]:[Reference(s)]],9,FALSE))</f>
        <v>M = Monthly;
Q = Quarterly;
S = Semi-Annually;
A = Annually;
C = Project Closeout/Final Report;
T = Determined at Time of Award;
N = Not Required</v>
      </c>
      <c r="Q160" s="1061" t="str">
        <f>IF(VLOOKUP(_xlfn.TEXTBEFORE($J160,";",1,0,1),Table2[[Label]:[Reference(s)]],10,FALSE)=0,"",VLOOKUP(_xlfn.TEXTBEFORE($J160,";",1,0,1),Table2[[Label]:[Reference(s)]],10,FALSE))</f>
        <v/>
      </c>
      <c r="R160" s="1104" t="str">
        <f>IF(VLOOKUP(_xlfn.TEXTBEFORE($J160,";",1,0,1),Table2[[Label]:[Reference(s)]],14,FALSE)=0,"",VLOOKUP(_xlfn.TEXTBEFORE($J160,";",1,0,1),Table2[[Label]:[Reference(s)]],14,FALSE))</f>
        <v>(1) 2 CFR 200.203;
(3) SAM.gov Assistance Listing;
(5) 31 USC 6102</v>
      </c>
    </row>
    <row r="161" spans="1:18" ht="57.95" customHeight="1" x14ac:dyDescent="0.25">
      <c r="A161" s="1034"/>
      <c r="B161" s="1039"/>
      <c r="C161" s="1022"/>
      <c r="D161" s="1036" t="s">
        <v>1955</v>
      </c>
      <c r="E161" s="1012" t="s">
        <v>1956</v>
      </c>
      <c r="F161" s="1011" t="s">
        <v>1632</v>
      </c>
      <c r="G161" s="1026" t="str">
        <f>IF(VLOOKUP(_xlfn.TEXTBEFORE($J161,";",1,0,1),Table2[[Label]:[Reference(s)]],2,FALSE)=0,"",VLOOKUP(_xlfn.TEXTBEFORE($J161,";",1,0,1),Table2[[Label]:[Reference(s)]],2,FALSE))</f>
        <v>A description of the report that is required to be submitted by the award recipient to the awarding agency.</v>
      </c>
      <c r="H161" s="1071" t="s">
        <v>1952</v>
      </c>
      <c r="I161" s="1102" t="s">
        <v>1639</v>
      </c>
      <c r="J161" s="1103" t="s">
        <v>4678</v>
      </c>
      <c r="K161" s="1011" t="s">
        <v>1954</v>
      </c>
      <c r="L161" s="1037" t="str">
        <f>IF(VLOOKUP(_xlfn.TEXTBEFORE($J161,";",1,0,1),Table2[[Label]:[Reference(s)]],5,FALSE)=0,"",VLOOKUP(_xlfn.TEXTBEFORE($J161,";",1,0,1),Table2[[Label]:[Reference(s)]],5,FALSE))</f>
        <v>String</v>
      </c>
      <c r="M161" s="1026" t="str">
        <f>IF(VLOOKUP(_xlfn.TEXTBEFORE($J161,";",1,0,1),Table2[[Label]:[Reference(s)]],6,FALSE)=0,"",VLOOKUP(_xlfn.TEXTBEFORE($J161,";",1,0,1),Table2[[Label]:[Reference(s)]],6,FALSE))</f>
        <v/>
      </c>
      <c r="N161" s="1026" t="str">
        <f>IF(VLOOKUP(_xlfn.TEXTBEFORE($J161,";",1,0,1),Table2[[Label]:[Reference(s)]],7,FALSE)=0,"",VLOOKUP(_xlfn.TEXTBEFORE($J161,";",1,0,1),Table2[[Label]:[Reference(s)]],7,FALSE))</f>
        <v/>
      </c>
      <c r="O161" s="1026" t="str">
        <f>IF(VLOOKUP(_xlfn.TEXTBEFORE($J161,";",1,0,1),Table2[[Label]:[Reference(s)]],8,FALSE)=0,"",VLOOKUP(_xlfn.TEXTBEFORE($J161,";",1,0,1),Table2[[Label]:[Reference(s)]],8,FALSE))</f>
        <v>(3) 5000</v>
      </c>
      <c r="P161" s="1026" t="str">
        <f>IF(VLOOKUP(_xlfn.TEXTBEFORE($J161,";",1,0,1),Table2[[Label]:[Reference(s)]],9,FALSE)=0,"",VLOOKUP(_xlfn.TEXTBEFORE($J161,";",1,0,1),Table2[[Label]:[Reference(s)]],9,FALSE))</f>
        <v/>
      </c>
      <c r="Q161" s="1026" t="str">
        <f>IF(VLOOKUP(_xlfn.TEXTBEFORE($J161,";",1,0,1),Table2[[Label]:[Reference(s)]],10,FALSE)=0,"",VLOOKUP(_xlfn.TEXTBEFORE($J161,";",1,0,1),Table2[[Label]:[Reference(s)]],10,FALSE))</f>
        <v/>
      </c>
      <c r="R161" s="1104" t="str">
        <f>IF(VLOOKUP(_xlfn.TEXTBEFORE($J161,";",1,0,1),Table2[[Label]:[Reference(s)]],14,FALSE)=0,"",VLOOKUP(_xlfn.TEXTBEFORE($J161,";",1,0,1),Table2[[Label]:[Reference(s)]],14,FALSE))</f>
        <v>(1) 2 CFR 200.203;
(3) SAM.gov Assistance Listing;
(5) 31 USC 6102</v>
      </c>
    </row>
    <row r="162" spans="1:18" ht="57.95" customHeight="1" x14ac:dyDescent="0.25">
      <c r="A162" s="1034"/>
      <c r="B162" s="1039"/>
      <c r="C162" s="1022"/>
      <c r="D162" s="1036" t="s">
        <v>1957</v>
      </c>
      <c r="E162" s="1012" t="s">
        <v>1958</v>
      </c>
      <c r="F162" s="1011" t="s">
        <v>4676</v>
      </c>
      <c r="G162" s="1026" t="str">
        <f>IF(VLOOKUP(_xlfn.TEXTBEFORE($J162,";",1,0,1),Table2[[Label]:[Reference(s)]],2,FALSE)=0,"",VLOOKUP(_xlfn.TEXTBEFORE($J162,";",1,0,1),Table2[[Label]:[Reference(s)]],2,FALSE))</f>
        <v>A code that indicates how often a required report must be submitted by the award recipient responsible for the award.</v>
      </c>
      <c r="H162" s="1071" t="s">
        <v>1952</v>
      </c>
      <c r="I162" s="1102" t="s">
        <v>1953</v>
      </c>
      <c r="J162" s="1103" t="s">
        <v>4677</v>
      </c>
      <c r="K162" s="1011" t="s">
        <v>1959</v>
      </c>
      <c r="L162" s="1037" t="str">
        <f>IF(VLOOKUP(_xlfn.TEXTBEFORE($J162,";",1,0,1),Table2[[Label]:[Reference(s)]],5,FALSE)=0,"",VLOOKUP(_xlfn.TEXTBEFORE($J162,";",1,0,1),Table2[[Label]:[Reference(s)]],5,FALSE))</f>
        <v>String</v>
      </c>
      <c r="M162" s="1026" t="str">
        <f>IF(VLOOKUP(_xlfn.TEXTBEFORE($J162,";",1,0,1),Table2[[Label]:[Reference(s)]],6,FALSE)=0,"",VLOOKUP(_xlfn.TEXTBEFORE($J162,";",1,0,1),Table2[[Label]:[Reference(s)]],6,FALSE))</f>
        <v>A</v>
      </c>
      <c r="N162" s="1026" t="str">
        <f>IF(VLOOKUP(_xlfn.TEXTBEFORE($J162,";",1,0,1),Table2[[Label]:[Reference(s)]],7,FALSE)=0,"",VLOOKUP(_xlfn.TEXTBEFORE($J162,";",1,0,1),Table2[[Label]:[Reference(s)]],7,FALSE))</f>
        <v/>
      </c>
      <c r="O162" s="1026">
        <f>IF(VLOOKUP(_xlfn.TEXTBEFORE($J162,";",1,0,1),Table2[[Label]:[Reference(s)]],8,FALSE)=0,"",VLOOKUP(_xlfn.TEXTBEFORE($J162,";",1,0,1),Table2[[Label]:[Reference(s)]],8,FALSE))</f>
        <v>1</v>
      </c>
      <c r="P162" s="1026" t="str">
        <f>IF(VLOOKUP(_xlfn.TEXTBEFORE($J162,";",1,0,1),Table2[[Label]:[Reference(s)]],9,FALSE)=0,"",VLOOKUP(_xlfn.TEXTBEFORE($J162,";",1,0,1),Table2[[Label]:[Reference(s)]],9,FALSE))</f>
        <v>M = Monthly;
Q = Quarterly;
S = Semi-Annually;
A = Annually;
C = Project Closeout/Final Report;
T = Determined at Time of Award;
N = Not Required</v>
      </c>
      <c r="Q162" s="1026" t="str">
        <f>IF(VLOOKUP(_xlfn.TEXTBEFORE($J162,";",1,0,1),Table2[[Label]:[Reference(s)]],10,FALSE)=0,"",VLOOKUP(_xlfn.TEXTBEFORE($J162,";",1,0,1),Table2[[Label]:[Reference(s)]],10,FALSE))</f>
        <v/>
      </c>
      <c r="R162" s="1104" t="str">
        <f>IF(VLOOKUP(_xlfn.TEXTBEFORE($J162,";",1,0,1),Table2[[Label]:[Reference(s)]],14,FALSE)=0,"",VLOOKUP(_xlfn.TEXTBEFORE($J162,";",1,0,1),Table2[[Label]:[Reference(s)]],14,FALSE))</f>
        <v>(1) 2 CFR 200.203;
(3) SAM.gov Assistance Listing;
(5) 31 USC 6102</v>
      </c>
    </row>
    <row r="163" spans="1:18" ht="57.95" customHeight="1" thickBot="1" x14ac:dyDescent="0.3">
      <c r="A163" s="1040"/>
      <c r="B163" s="1028"/>
      <c r="C163" s="1028"/>
      <c r="D163" s="1041" t="s">
        <v>1960</v>
      </c>
      <c r="E163" s="1019" t="s">
        <v>1961</v>
      </c>
      <c r="F163" s="1011" t="s">
        <v>1632</v>
      </c>
      <c r="G163" s="1032" t="str">
        <f>IF(VLOOKUP(_xlfn.TEXTBEFORE($J163,";",1,0,1),Table2[[Label]:[Reference(s)]],2,FALSE)=0,"",VLOOKUP(_xlfn.TEXTBEFORE($J163,";",1,0,1),Table2[[Label]:[Reference(s)]],2,FALSE))</f>
        <v>A description of the report that is required to be submitted by the award recipient to the awarding agency.</v>
      </c>
      <c r="H163" s="1081" t="s">
        <v>1952</v>
      </c>
      <c r="I163" s="1105" t="s">
        <v>1639</v>
      </c>
      <c r="J163" s="1106" t="s">
        <v>4678</v>
      </c>
      <c r="K163" s="1021" t="s">
        <v>1959</v>
      </c>
      <c r="L163" s="1107" t="str">
        <f>IF(VLOOKUP(_xlfn.TEXTBEFORE($J163,";",1,0,1),Table2[[Label]:[Reference(s)]],5,FALSE)=0,"",VLOOKUP(_xlfn.TEXTBEFORE($J163,";",1,0,1),Table2[[Label]:[Reference(s)]],5,FALSE))</f>
        <v>String</v>
      </c>
      <c r="M163" s="1032" t="str">
        <f>IF(VLOOKUP(_xlfn.TEXTBEFORE($J163,";",1,0,1),Table2[[Label]:[Reference(s)]],6,FALSE)=0,"",VLOOKUP(_xlfn.TEXTBEFORE($J163,";",1,0,1),Table2[[Label]:[Reference(s)]],6,FALSE))</f>
        <v/>
      </c>
      <c r="N163" s="1032" t="str">
        <f>IF(VLOOKUP(_xlfn.TEXTBEFORE($J163,";",1,0,1),Table2[[Label]:[Reference(s)]],7,FALSE)=0,"",VLOOKUP(_xlfn.TEXTBEFORE($J163,";",1,0,1),Table2[[Label]:[Reference(s)]],7,FALSE))</f>
        <v/>
      </c>
      <c r="O163" s="1032" t="str">
        <f>IF(VLOOKUP(_xlfn.TEXTBEFORE($J163,";",1,0,1),Table2[[Label]:[Reference(s)]],8,FALSE)=0,"",VLOOKUP(_xlfn.TEXTBEFORE($J163,";",1,0,1),Table2[[Label]:[Reference(s)]],8,FALSE))</f>
        <v>(3) 5000</v>
      </c>
      <c r="P163" s="1032" t="str">
        <f>IF(VLOOKUP(_xlfn.TEXTBEFORE($J163,";",1,0,1),Table2[[Label]:[Reference(s)]],9,FALSE)=0,"",VLOOKUP(_xlfn.TEXTBEFORE($J163,";",1,0,1),Table2[[Label]:[Reference(s)]],9,FALSE))</f>
        <v/>
      </c>
      <c r="Q163" s="1032" t="str">
        <f>IF(VLOOKUP(_xlfn.TEXTBEFORE($J163,";",1,0,1),Table2[[Label]:[Reference(s)]],10,FALSE)=0,"",VLOOKUP(_xlfn.TEXTBEFORE($J163,";",1,0,1),Table2[[Label]:[Reference(s)]],10,FALSE))</f>
        <v/>
      </c>
      <c r="R163" s="1108" t="str">
        <f>IF(VLOOKUP(_xlfn.TEXTBEFORE($J163,";",1,0,1),Table2[[Label]:[Reference(s)]],14,FALSE)=0,"",VLOOKUP(_xlfn.TEXTBEFORE($J163,";",1,0,1),Table2[[Label]:[Reference(s)]],14,FALSE))</f>
        <v>(1) 2 CFR 200.203;
(3) SAM.gov Assistance Listing;
(5) 31 USC 6102</v>
      </c>
    </row>
    <row r="164" spans="1:18" ht="76.5" customHeight="1" x14ac:dyDescent="0.25">
      <c r="A164" s="1196">
        <v>8.0399999999999991</v>
      </c>
      <c r="B164" s="1101" t="s">
        <v>1962</v>
      </c>
      <c r="C164" s="1101" t="s">
        <v>1963</v>
      </c>
      <c r="D164" s="1036" t="s">
        <v>1964</v>
      </c>
      <c r="E164" s="1012" t="s">
        <v>1965</v>
      </c>
      <c r="F164" s="1009" t="s">
        <v>4676</v>
      </c>
      <c r="G164" s="1026" t="str">
        <f>IF(VLOOKUP(_xlfn.TEXTBEFORE($J164,";",1,0,1),Table2[[Label]:[Reference(s)]],2,FALSE)=0,"",VLOOKUP(_xlfn.TEXTBEFORE($J164,";",1,0,1),Table2[[Label]:[Reference(s)]],2,FALSE))</f>
        <v>A code that indicates how often a required report must be submitted by the award recipient responsible for the award.</v>
      </c>
      <c r="H164" s="1053" t="s">
        <v>4700</v>
      </c>
      <c r="I164" s="1102" t="s">
        <v>1953</v>
      </c>
      <c r="J164" s="1103" t="s">
        <v>4677</v>
      </c>
      <c r="K164" s="1011" t="s">
        <v>1966</v>
      </c>
      <c r="L164" s="1037" t="str">
        <f>IF(VLOOKUP(_xlfn.TEXTBEFORE($J164,";",1,0,1),Table2[[Label]:[Reference(s)]],5,FALSE)=0,"",VLOOKUP(_xlfn.TEXTBEFORE($J164,";",1,0,1),Table2[[Label]:[Reference(s)]],5,FALSE))</f>
        <v>String</v>
      </c>
      <c r="M164" s="1026" t="str">
        <f>IF(VLOOKUP(_xlfn.TEXTBEFORE($J164,";",1,0,1),Table2[[Label]:[Reference(s)]],6,FALSE)=0,"",VLOOKUP(_xlfn.TEXTBEFORE($J164,";",1,0,1),Table2[[Label]:[Reference(s)]],6,FALSE))</f>
        <v>A</v>
      </c>
      <c r="N164" s="1026" t="str">
        <f>IF(VLOOKUP(_xlfn.TEXTBEFORE($J164,";",1,0,1),Table2[[Label]:[Reference(s)]],7,FALSE)=0,"",VLOOKUP(_xlfn.TEXTBEFORE($J164,";",1,0,1),Table2[[Label]:[Reference(s)]],7,FALSE))</f>
        <v/>
      </c>
      <c r="O164" s="1026">
        <f>IF(VLOOKUP(_xlfn.TEXTBEFORE($J164,";",1,0,1),Table2[[Label]:[Reference(s)]],8,FALSE)=0,"",VLOOKUP(_xlfn.TEXTBEFORE($J164,";",1,0,1),Table2[[Label]:[Reference(s)]],8,FALSE))</f>
        <v>1</v>
      </c>
      <c r="P164" s="1026" t="str">
        <f>IF(VLOOKUP(_xlfn.TEXTBEFORE($J164,";",1,0,1),Table2[[Label]:[Reference(s)]],9,FALSE)=0,"",VLOOKUP(_xlfn.TEXTBEFORE($J164,";",1,0,1),Table2[[Label]:[Reference(s)]],9,FALSE))</f>
        <v>M = Monthly;
Q = Quarterly;
S = Semi-Annually;
A = Annually;
C = Project Closeout/Final Report;
T = Determined at Time of Award;
N = Not Required</v>
      </c>
      <c r="Q164" s="1026" t="str">
        <f>IF(VLOOKUP(_xlfn.TEXTBEFORE($J164,";",1,0,1),Table2[[Label]:[Reference(s)]],10,FALSE)=0,"",VLOOKUP(_xlfn.TEXTBEFORE($J164,";",1,0,1),Table2[[Label]:[Reference(s)]],10,FALSE))</f>
        <v/>
      </c>
      <c r="R164" s="1038" t="str">
        <f>IF(VLOOKUP(_xlfn.TEXTBEFORE($J164,";",1,0,1),Table2[[Label]:[Reference(s)]],14,FALSE)=0,"",VLOOKUP(_xlfn.TEXTBEFORE($J164,";",1,0,1),Table2[[Label]:[Reference(s)]],14,FALSE))</f>
        <v>(1) 2 CFR 200.203;
(3) SAM.gov Assistance Listing;
(5) 31 USC 6102</v>
      </c>
    </row>
    <row r="165" spans="1:18" ht="73.5" customHeight="1" x14ac:dyDescent="0.25">
      <c r="A165" s="1139"/>
      <c r="B165" s="1039"/>
      <c r="C165" s="1022"/>
      <c r="D165" s="1036" t="s">
        <v>1967</v>
      </c>
      <c r="E165" s="1012" t="s">
        <v>1968</v>
      </c>
      <c r="F165" s="1011" t="s">
        <v>4676</v>
      </c>
      <c r="G165" s="1026" t="str">
        <f>IF(VLOOKUP(_xlfn.TEXTBEFORE($J165,";",1,0,1),Table2[[Label]:[Reference(s)]],2,FALSE)=0,"",VLOOKUP(_xlfn.TEXTBEFORE($J165,";",1,0,1),Table2[[Label]:[Reference(s)]],2,FALSE))</f>
        <v>The name of any other report that is required to be submitted by the award recipient or the awarding agency.</v>
      </c>
      <c r="H165" s="1053" t="s">
        <v>4700</v>
      </c>
      <c r="I165" s="1027" t="s">
        <v>1639</v>
      </c>
      <c r="J165" s="1103" t="s">
        <v>979</v>
      </c>
      <c r="K165" s="1011" t="s">
        <v>1640</v>
      </c>
      <c r="L165" s="1037" t="str">
        <f>IF(VLOOKUP(_xlfn.TEXTBEFORE($J165,";",1,0,1),Table2[[Label]:[Reference(s)]],5,FALSE)=0,"",VLOOKUP(_xlfn.TEXTBEFORE($J165,";",1,0,1),Table2[[Label]:[Reference(s)]],5,FALSE))</f>
        <v>String</v>
      </c>
      <c r="M165" s="1026" t="str">
        <f>IF(VLOOKUP(_xlfn.TEXTBEFORE($J165,";",1,0,1),Table2[[Label]:[Reference(s)]],6,FALSE)=0,"",VLOOKUP(_xlfn.TEXTBEFORE($J165,";",1,0,1),Table2[[Label]:[Reference(s)]],6,FALSE))</f>
        <v/>
      </c>
      <c r="N165" s="1026" t="str">
        <f>IF(VLOOKUP(_xlfn.TEXTBEFORE($J165,";",1,0,1),Table2[[Label]:[Reference(s)]],7,FALSE)=0,"",VLOOKUP(_xlfn.TEXTBEFORE($J165,";",1,0,1),Table2[[Label]:[Reference(s)]],7,FALSE))</f>
        <v/>
      </c>
      <c r="O165" s="1026">
        <f>IF(VLOOKUP(_xlfn.TEXTBEFORE($J165,";",1,0,1),Table2[[Label]:[Reference(s)]],8,FALSE)=0,"",VLOOKUP(_xlfn.TEXTBEFORE($J165,";",1,0,1),Table2[[Label]:[Reference(s)]],8,FALSE))</f>
        <v>100</v>
      </c>
      <c r="P165" s="1026" t="str">
        <f>IF(VLOOKUP(_xlfn.TEXTBEFORE($J165,";",1,0,1),Table2[[Label]:[Reference(s)]],9,FALSE)=0,"",VLOOKUP(_xlfn.TEXTBEFORE($J165,";",1,0,1),Table2[[Label]:[Reference(s)]],9,FALSE))</f>
        <v/>
      </c>
      <c r="Q165" s="1026" t="str">
        <f>IF(VLOOKUP(_xlfn.TEXTBEFORE($J165,";",1,0,1),Table2[[Label]:[Reference(s)]],10,FALSE)=0,"",VLOOKUP(_xlfn.TEXTBEFORE($J165,";",1,0,1),Table2[[Label]:[Reference(s)]],10,FALSE))</f>
        <v/>
      </c>
      <c r="R165" s="1038" t="str">
        <f>IF(VLOOKUP(_xlfn.TEXTBEFORE($J165,";",1,0,1),Table2[[Label]:[Reference(s)]],14,FALSE)=0,"",VLOOKUP(_xlfn.TEXTBEFORE($J165,";",1,0,1),Table2[[Label]:[Reference(s)]],14,FALSE))</f>
        <v/>
      </c>
    </row>
    <row r="166" spans="1:18" ht="69" customHeight="1" thickBot="1" x14ac:dyDescent="0.3">
      <c r="A166" s="1171"/>
      <c r="B166" s="1156"/>
      <c r="C166" s="1156"/>
      <c r="D166" s="1045" t="s">
        <v>1969</v>
      </c>
      <c r="E166" s="1046" t="s">
        <v>1970</v>
      </c>
      <c r="F166" s="1011" t="s">
        <v>4676</v>
      </c>
      <c r="G166" s="1047" t="str">
        <f>IF(VLOOKUP(_xlfn.TEXTBEFORE($J166,";",1,0,1),Table2[[Label]:[Reference(s)]],2,FALSE)=0,"",VLOOKUP(_xlfn.TEXTBEFORE($J166,";",1,0,1),Table2[[Label]:[Reference(s)]],2,FALSE))</f>
        <v>A description of the report that is required to be submitted by the award recipient to the awarding agency.</v>
      </c>
      <c r="H166" s="1053" t="s">
        <v>4700</v>
      </c>
      <c r="I166" s="1049" t="s">
        <v>1639</v>
      </c>
      <c r="J166" s="1197" t="s">
        <v>4678</v>
      </c>
      <c r="K166" s="1046" t="s">
        <v>1966</v>
      </c>
      <c r="L166" s="1054" t="str">
        <f>IF(VLOOKUP(_xlfn.TEXTBEFORE($J166,";",1,0,1),Table2[[Label]:[Reference(s)]],5,FALSE)=0,"",VLOOKUP(_xlfn.TEXTBEFORE($J166,";",1,0,1),Table2[[Label]:[Reference(s)]],5,FALSE))</f>
        <v>String</v>
      </c>
      <c r="M166" s="1047" t="str">
        <f>IF(VLOOKUP(_xlfn.TEXTBEFORE($J166,";",1,0,1),Table2[[Label]:[Reference(s)]],6,FALSE)=0,"",VLOOKUP(_xlfn.TEXTBEFORE($J166,";",1,0,1),Table2[[Label]:[Reference(s)]],6,FALSE))</f>
        <v/>
      </c>
      <c r="N166" s="1047" t="str">
        <f>IF(VLOOKUP(_xlfn.TEXTBEFORE($J166,";",1,0,1),Table2[[Label]:[Reference(s)]],7,FALSE)=0,"",VLOOKUP(_xlfn.TEXTBEFORE($J166,";",1,0,1),Table2[[Label]:[Reference(s)]],7,FALSE))</f>
        <v/>
      </c>
      <c r="O166" s="1047" t="str">
        <f>IF(VLOOKUP(_xlfn.TEXTBEFORE($J166,";",1,0,1),Table2[[Label]:[Reference(s)]],8,FALSE)=0,"",VLOOKUP(_xlfn.TEXTBEFORE($J166,";",1,0,1),Table2[[Label]:[Reference(s)]],8,FALSE))</f>
        <v>(3) 5000</v>
      </c>
      <c r="P166" s="1047" t="str">
        <f>IF(VLOOKUP(_xlfn.TEXTBEFORE($J166,";",1,0,1),Table2[[Label]:[Reference(s)]],9,FALSE)=0,"",VLOOKUP(_xlfn.TEXTBEFORE($J166,";",1,0,1),Table2[[Label]:[Reference(s)]],9,FALSE))</f>
        <v/>
      </c>
      <c r="Q166" s="1047" t="str">
        <f>IF(VLOOKUP(_xlfn.TEXTBEFORE($J166,";",1,0,1),Table2[[Label]:[Reference(s)]],10,FALSE)=0,"",VLOOKUP(_xlfn.TEXTBEFORE($J166,";",1,0,1),Table2[[Label]:[Reference(s)]],10,FALSE))</f>
        <v/>
      </c>
      <c r="R166" s="1057" t="str">
        <f>IF(VLOOKUP(_xlfn.TEXTBEFORE($J166,";",1,0,1),Table2[[Label]:[Reference(s)]],14,FALSE)=0,"",VLOOKUP(_xlfn.TEXTBEFORE($J166,";",1,0,1),Table2[[Label]:[Reference(s)]],14,FALSE))</f>
        <v>(1) 2 CFR 200.203;
(3) SAM.gov Assistance Listing;
(5) 31 USC 6102</v>
      </c>
    </row>
    <row r="167" spans="1:18" ht="38.25" x14ac:dyDescent="0.25">
      <c r="A167" s="1140">
        <v>8.0500000000000007</v>
      </c>
      <c r="B167" s="1145" t="s">
        <v>1971</v>
      </c>
      <c r="C167" s="1145" t="s">
        <v>1653</v>
      </c>
      <c r="D167" s="1042" t="s">
        <v>1972</v>
      </c>
      <c r="E167" s="1012" t="s">
        <v>1973</v>
      </c>
      <c r="F167" s="1009" t="s">
        <v>1656</v>
      </c>
      <c r="G167" s="1026" t="str">
        <f>IF(VLOOKUP(_xlfn.TEXTBEFORE($J167,";",1,0,1),Table2[[Label]:[Reference(s)]],2,FALSE)=0,"",VLOOKUP(_xlfn.TEXTBEFORE($J167,";",1,0,1),Table2[[Label]:[Reference(s)]],2,FALSE))</f>
        <v>The name of the service, solution, or system an award applicant or recipient accesses to receive and/or submit award application and award information.</v>
      </c>
      <c r="H167" s="1009" t="s">
        <v>1638</v>
      </c>
      <c r="I167" s="1027" t="s">
        <v>1639</v>
      </c>
      <c r="J167" s="1018" t="s">
        <v>4614</v>
      </c>
      <c r="K167" s="1011" t="s">
        <v>4615</v>
      </c>
      <c r="L167" s="1037" t="str">
        <f>IF(VLOOKUP(_xlfn.TEXTBEFORE($J167,";",1,0,1),Table2[[Label]:[Reference(s)]],5,FALSE)=0,"",VLOOKUP(_xlfn.TEXTBEFORE($J167,";",1,0,1),Table2[[Label]:[Reference(s)]],5,FALSE))</f>
        <v>String</v>
      </c>
      <c r="M167" s="1026" t="str">
        <f>IF(VLOOKUP(_xlfn.TEXTBEFORE($J167,";",1,0,1),Table2[[Label]:[Reference(s)]],6,FALSE)=0,"",VLOOKUP(_xlfn.TEXTBEFORE($J167,";",1,0,1),Table2[[Label]:[Reference(s)]],6,FALSE))</f>
        <v/>
      </c>
      <c r="N167" s="1026" t="str">
        <f>IF(VLOOKUP(_xlfn.TEXTBEFORE($J167,";",1,0,1),Table2[[Label]:[Reference(s)]],7,FALSE)=0,"",VLOOKUP(_xlfn.TEXTBEFORE($J167,";",1,0,1),Table2[[Label]:[Reference(s)]],7,FALSE))</f>
        <v/>
      </c>
      <c r="O167" s="1026">
        <f>IF(VLOOKUP(_xlfn.TEXTBEFORE($J167,";",1,0,1),Table2[[Label]:[Reference(s)]],8,FALSE)=0,"",VLOOKUP(_xlfn.TEXTBEFORE($J167,";",1,0,1),Table2[[Label]:[Reference(s)]],8,FALSE))</f>
        <v>100</v>
      </c>
      <c r="P167" s="1026" t="str">
        <f>IF(VLOOKUP(_xlfn.TEXTBEFORE($J167,";",1,0,1),Table2[[Label]:[Reference(s)]],9,FALSE)=0,"",VLOOKUP(_xlfn.TEXTBEFORE($J167,";",1,0,1),Table2[[Label]:[Reference(s)]],9,FALSE))</f>
        <v/>
      </c>
      <c r="Q167" s="1026" t="str">
        <f>IF(VLOOKUP(_xlfn.TEXTBEFORE($J167,";",1,0,1),Table2[[Label]:[Reference(s)]],10,FALSE)=0,"",VLOOKUP(_xlfn.TEXTBEFORE($J167,";",1,0,1),Table2[[Label]:[Reference(s)]],10,FALSE))</f>
        <v/>
      </c>
      <c r="R167" s="1038" t="str">
        <f>IF(VLOOKUP(_xlfn.TEXTBEFORE($J167,";",1,0,1),Table2[[Label]:[Reference(s)]],14,FALSE)=0,"",VLOOKUP(_xlfn.TEXTBEFORE($J167,";",1,0,1),Table2[[Label]:[Reference(s)]],14,FALSE))</f>
        <v>(1) 2 CFR 200.203;
(5) 31 USC 6102</v>
      </c>
    </row>
    <row r="168" spans="1:18" ht="38.25" x14ac:dyDescent="0.25">
      <c r="A168" s="1139"/>
      <c r="B168" s="1146"/>
      <c r="C168" s="1147"/>
      <c r="D168" s="1036" t="s">
        <v>1974</v>
      </c>
      <c r="E168" s="1012" t="s">
        <v>1975</v>
      </c>
      <c r="F168" s="1011" t="s">
        <v>1656</v>
      </c>
      <c r="G168" s="1026" t="str">
        <f>IF(VLOOKUP(_xlfn.TEXTBEFORE($J168,";",1,0,1),Table2[[Label]:[Reference(s)]],2,FALSE)=0,"",VLOOKUP(_xlfn.TEXTBEFORE($J168,";",1,0,1),Table2[[Label]:[Reference(s)]],2,FALSE))</f>
        <v>The web address (URL) for the service, solution, or system an award applicant or recipient accesses to receive and/or submit award application and award information.</v>
      </c>
      <c r="H168" s="1011" t="s">
        <v>1638</v>
      </c>
      <c r="I168" s="1027" t="s">
        <v>1639</v>
      </c>
      <c r="J168" s="1018" t="s">
        <v>4616</v>
      </c>
      <c r="K168" s="1011" t="s">
        <v>4615</v>
      </c>
      <c r="L168" s="1037" t="str">
        <f>IF(VLOOKUP(_xlfn.TEXTBEFORE($J168,";",1,0,1),Table2[[Label]:[Reference(s)]],5,FALSE)=0,"",VLOOKUP(_xlfn.TEXTBEFORE($J168,";",1,0,1),Table2[[Label]:[Reference(s)]],5,FALSE))</f>
        <v>String</v>
      </c>
      <c r="M168" s="1026" t="str">
        <f>IF(VLOOKUP(_xlfn.TEXTBEFORE($J168,";",1,0,1),Table2[[Label]:[Reference(s)]],6,FALSE)=0,"",VLOOKUP(_xlfn.TEXTBEFORE($J168,";",1,0,1),Table2[[Label]:[Reference(s)]],6,FALSE))</f>
        <v/>
      </c>
      <c r="N168" s="1026" t="str">
        <f>IF(VLOOKUP(_xlfn.TEXTBEFORE($J168,";",1,0,1),Table2[[Label]:[Reference(s)]],7,FALSE)=0,"",VLOOKUP(_xlfn.TEXTBEFORE($J168,";",1,0,1),Table2[[Label]:[Reference(s)]],7,FALSE))</f>
        <v/>
      </c>
      <c r="O168" s="1026">
        <f>IF(VLOOKUP(_xlfn.TEXTBEFORE($J168,";",1,0,1),Table2[[Label]:[Reference(s)]],8,FALSE)=0,"",VLOOKUP(_xlfn.TEXTBEFORE($J168,";",1,0,1),Table2[[Label]:[Reference(s)]],8,FALSE))</f>
        <v>255</v>
      </c>
      <c r="P168" s="1026" t="str">
        <f>IF(VLOOKUP(_xlfn.TEXTBEFORE($J168,";",1,0,1),Table2[[Label]:[Reference(s)]],9,FALSE)=0,"",VLOOKUP(_xlfn.TEXTBEFORE($J168,";",1,0,1),Table2[[Label]:[Reference(s)]],9,FALSE))</f>
        <v/>
      </c>
      <c r="Q168" s="1026" t="str">
        <f>IF(VLOOKUP(_xlfn.TEXTBEFORE($J168,";",1,0,1),Table2[[Label]:[Reference(s)]],10,FALSE)=0,"",VLOOKUP(_xlfn.TEXTBEFORE($J168,";",1,0,1),Table2[[Label]:[Reference(s)]],10,FALSE))</f>
        <v/>
      </c>
      <c r="R168" s="1038" t="str">
        <f>IF(VLOOKUP(_xlfn.TEXTBEFORE($J168,";",1,0,1),Table2[[Label]:[Reference(s)]],14,FALSE)=0,"",VLOOKUP(_xlfn.TEXTBEFORE($J168,";",1,0,1),Table2[[Label]:[Reference(s)]],14,FALSE))</f>
        <v>(1) 2 CFR 200.203;
(5) 31 USC 6102</v>
      </c>
    </row>
    <row r="169" spans="1:18" ht="38.25" x14ac:dyDescent="0.25">
      <c r="A169" s="1139"/>
      <c r="B169" s="1146"/>
      <c r="C169" s="1147"/>
      <c r="D169" s="1036" t="s">
        <v>1976</v>
      </c>
      <c r="E169" s="1012" t="s">
        <v>1977</v>
      </c>
      <c r="F169" s="1011" t="s">
        <v>1656</v>
      </c>
      <c r="G169" s="1026" t="str">
        <f>IF(VLOOKUP(_xlfn.TEXTBEFORE($J169,";",1,0,1),Table2[[Label]:[Reference(s)]],2,FALSE)=0,"",VLOOKUP(_xlfn.TEXTBEFORE($J169,";",1,0,1),Table2[[Label]:[Reference(s)]],2,FALSE))</f>
        <v>The unique identifier for the service, solution, or system an award applicant or recipient accesses to receive and/or submit award application and award information.</v>
      </c>
      <c r="H169" s="1011" t="s">
        <v>1638</v>
      </c>
      <c r="I169" s="1027" t="s">
        <v>1639</v>
      </c>
      <c r="J169" s="1018" t="s">
        <v>4617</v>
      </c>
      <c r="K169" s="1011" t="s">
        <v>4615</v>
      </c>
      <c r="L169" s="1037" t="str">
        <f>IF(VLOOKUP(_xlfn.TEXTBEFORE($J169,";",1,0,1),Table2[[Label]:[Reference(s)]],5,FALSE)=0,"",VLOOKUP(_xlfn.TEXTBEFORE($J169,";",1,0,1),Table2[[Label]:[Reference(s)]],5,FALSE))</f>
        <v>String</v>
      </c>
      <c r="M169" s="1026" t="str">
        <f>IF(VLOOKUP(_xlfn.TEXTBEFORE($J169,";",1,0,1),Table2[[Label]:[Reference(s)]],6,FALSE)=0,"",VLOOKUP(_xlfn.TEXTBEFORE($J169,";",1,0,1),Table2[[Label]:[Reference(s)]],6,FALSE))</f>
        <v/>
      </c>
      <c r="N169" s="1026" t="str">
        <f>IF(VLOOKUP(_xlfn.TEXTBEFORE($J169,";",1,0,1),Table2[[Label]:[Reference(s)]],7,FALSE)=0,"",VLOOKUP(_xlfn.TEXTBEFORE($J169,";",1,0,1),Table2[[Label]:[Reference(s)]],7,FALSE))</f>
        <v/>
      </c>
      <c r="O169" s="1026">
        <f>IF(VLOOKUP(_xlfn.TEXTBEFORE($J169,";",1,0,1),Table2[[Label]:[Reference(s)]],8,FALSE)=0,"",VLOOKUP(_xlfn.TEXTBEFORE($J169,";",1,0,1),Table2[[Label]:[Reference(s)]],8,FALSE))</f>
        <v>50</v>
      </c>
      <c r="P169" s="1026" t="str">
        <f>IF(VLOOKUP(_xlfn.TEXTBEFORE($J169,";",1,0,1),Table2[[Label]:[Reference(s)]],9,FALSE)=0,"",VLOOKUP(_xlfn.TEXTBEFORE($J169,";",1,0,1),Table2[[Label]:[Reference(s)]],9,FALSE))</f>
        <v/>
      </c>
      <c r="Q169" s="1026" t="str">
        <f>IF(VLOOKUP(_xlfn.TEXTBEFORE($J169,";",1,0,1),Table2[[Label]:[Reference(s)]],10,FALSE)=0,"",VLOOKUP(_xlfn.TEXTBEFORE($J169,";",1,0,1),Table2[[Label]:[Reference(s)]],10,FALSE))</f>
        <v/>
      </c>
      <c r="R169" s="1038" t="str">
        <f>IF(VLOOKUP(_xlfn.TEXTBEFORE($J169,";",1,0,1),Table2[[Label]:[Reference(s)]],14,FALSE)=0,"",VLOOKUP(_xlfn.TEXTBEFORE($J169,";",1,0,1),Table2[[Label]:[Reference(s)]],14,FALSE))</f>
        <v>(1) 2 CFR 200.203;
(5) 31 USC 6102</v>
      </c>
    </row>
    <row r="170" spans="1:18" ht="217.5" thickBot="1" x14ac:dyDescent="0.3">
      <c r="A170" s="1171"/>
      <c r="B170" s="1149"/>
      <c r="C170" s="1149"/>
      <c r="D170" s="1036" t="s">
        <v>1978</v>
      </c>
      <c r="E170" s="1012" t="s">
        <v>1979</v>
      </c>
      <c r="F170" s="1011" t="s">
        <v>1656</v>
      </c>
      <c r="G170" s="1026" t="str">
        <f>IF(VLOOKUP(_xlfn.TEXTBEFORE($J170,";",1,0,1),Table2[[Label]:[Reference(s)]],2,FALSE)=0,"",VLOOKUP(_xlfn.TEXTBEFORE($J170,";",1,0,1),Table2[[Label]:[Reference(s)]],2,FALSE))</f>
        <v xml:space="preserve">A code that indicates the type of Federal identifier associated with a system used to submit or access award application and award information. </v>
      </c>
      <c r="H170" s="1048" t="s">
        <v>1638</v>
      </c>
      <c r="I170" s="1027" t="s">
        <v>1684</v>
      </c>
      <c r="J170" s="1020" t="s">
        <v>4618</v>
      </c>
      <c r="K170" s="1011" t="s">
        <v>4615</v>
      </c>
      <c r="L170" s="1037" t="str">
        <f>IF(VLOOKUP(_xlfn.TEXTBEFORE($J170,";",1,0,1),Table2[[Label]:[Reference(s)]],5,FALSE)=0,"",VLOOKUP(_xlfn.TEXTBEFORE($J170,";",1,0,1),Table2[[Label]:[Reference(s)]],5,FALSE))</f>
        <v>String</v>
      </c>
      <c r="M170" s="1026" t="str">
        <f>IF(VLOOKUP(_xlfn.TEXTBEFORE($J170,";",1,0,1),Table2[[Label]:[Reference(s)]],6,FALSE)=0,"",VLOOKUP(_xlfn.TEXTBEFORE($J170,";",1,0,1),Table2[[Label]:[Reference(s)]],6,FALSE))</f>
        <v/>
      </c>
      <c r="N170" s="1026" t="str">
        <f>IF(VLOOKUP(_xlfn.TEXTBEFORE($J170,";",1,0,1),Table2[[Label]:[Reference(s)]],7,FALSE)=0,"",VLOOKUP(_xlfn.TEXTBEFORE($J170,";",1,0,1),Table2[[Label]:[Reference(s)]],7,FALSE))</f>
        <v/>
      </c>
      <c r="O170" s="1026">
        <f>IF(VLOOKUP(_xlfn.TEXTBEFORE($J170,";",1,0,1),Table2[[Label]:[Reference(s)]],8,FALSE)=0,"",VLOOKUP(_xlfn.TEXTBEFORE($J170,";",1,0,1),Table2[[Label]:[Reference(s)]],8,FALSE))</f>
        <v>4</v>
      </c>
      <c r="P170" s="1026" t="str">
        <f>IF(VLOOKUP(_xlfn.TEXTBEFORE($J170,";",1,0,1),Table2[[Label]:[Reference(s)]],9,FALSE)=0,"",VLOOKUP(_xlfn.TEXTBEFORE($J170,";",1,0,1),Table2[[Label]:[Reference(s)]],9,FALSE))</f>
        <v>FAIN;
PIID;
UII</v>
      </c>
      <c r="Q170" s="1026" t="str">
        <f>IF(VLOOKUP(_xlfn.TEXTBEFORE($J170,";",1,0,1),Table2[[Label]:[Reference(s)]],10,FALSE)=0,"",VLOOKUP(_xlfn.TEXTBEFORE($J170,";",1,0,1),Table2[[Label]:[Reference(s)]],10,FALSE))</f>
        <v>FAIN = The Financial Assistance Identification Number (FAIN), as reported to USAspending.gov, that identifies the predominant cooperative agreement in the preceding Federal fiscal year for the financial assistance system;
PIID = The Procurement Instrument Identifier (PIID), as reported to the Federal Procurement Data System, that identifies the predominant procurement in the preceding Federal fiscal year for the financial assistance system;
UII = The Unique Investment Identifier (UII), as reported to ITDashboard.gov (CPIC data), that identifies the predominant financial investment in the preceding Federal fiscal year for the financial assistance system</v>
      </c>
      <c r="R170" s="1038" t="str">
        <f>IF(VLOOKUP(_xlfn.TEXTBEFORE($J170,";",1,0,1),Table2[[Label]:[Reference(s)]],14,FALSE)=0,"",VLOOKUP(_xlfn.TEXTBEFORE($J170,";",1,0,1),Table2[[Label]:[Reference(s)]],14,FALSE))</f>
        <v>(1) 2 CFR 200.203;
(5) 31 USC 6102</v>
      </c>
    </row>
    <row r="171" spans="1:18" ht="38.25" x14ac:dyDescent="0.25">
      <c r="A171" s="1140">
        <v>8.06</v>
      </c>
      <c r="B171" s="1145" t="s">
        <v>1980</v>
      </c>
      <c r="C171" s="1145" t="s">
        <v>1653</v>
      </c>
      <c r="D171" s="1042" t="s">
        <v>1981</v>
      </c>
      <c r="E171" s="1008" t="s">
        <v>1982</v>
      </c>
      <c r="F171" s="1009" t="s">
        <v>1656</v>
      </c>
      <c r="G171" s="1043" t="str">
        <f>IF(VLOOKUP(_xlfn.TEXTBEFORE($J171,";",1,0,1),Table2[[Label]:[Reference(s)]],2,FALSE)=0,"",VLOOKUP(_xlfn.TEXTBEFORE($J171,";",1,0,1),Table2[[Label]:[Reference(s)]],2,FALSE))</f>
        <v>The name of the service, solution, or system an award applicant or recipient accesses to receive and/or submit award application and award information.</v>
      </c>
      <c r="H171" s="1009" t="s">
        <v>1638</v>
      </c>
      <c r="I171" s="1044" t="s">
        <v>1639</v>
      </c>
      <c r="J171" s="1018" t="s">
        <v>4614</v>
      </c>
      <c r="K171" s="1009" t="s">
        <v>4619</v>
      </c>
      <c r="L171" s="1089" t="str">
        <f>IF(VLOOKUP(_xlfn.TEXTBEFORE($J171,";",1,0,1),Table2[[Label]:[Reference(s)]],5,FALSE)=0,"",VLOOKUP(_xlfn.TEXTBEFORE($J171,";",1,0,1),Table2[[Label]:[Reference(s)]],5,FALSE))</f>
        <v>String</v>
      </c>
      <c r="M171" s="1043" t="str">
        <f>IF(VLOOKUP(_xlfn.TEXTBEFORE($J171,";",1,0,1),Table2[[Label]:[Reference(s)]],6,FALSE)=0,"",VLOOKUP(_xlfn.TEXTBEFORE($J171,";",1,0,1),Table2[[Label]:[Reference(s)]],6,FALSE))</f>
        <v/>
      </c>
      <c r="N171" s="1043" t="str">
        <f>IF(VLOOKUP(_xlfn.TEXTBEFORE($J171,";",1,0,1),Table2[[Label]:[Reference(s)]],7,FALSE)=0,"",VLOOKUP(_xlfn.TEXTBEFORE($J171,";",1,0,1),Table2[[Label]:[Reference(s)]],7,FALSE))</f>
        <v/>
      </c>
      <c r="O171" s="1043">
        <f>IF(VLOOKUP(_xlfn.TEXTBEFORE($J171,";",1,0,1),Table2[[Label]:[Reference(s)]],8,FALSE)=0,"",VLOOKUP(_xlfn.TEXTBEFORE($J171,";",1,0,1),Table2[[Label]:[Reference(s)]],8,FALSE))</f>
        <v>100</v>
      </c>
      <c r="P171" s="1043" t="str">
        <f>IF(VLOOKUP(_xlfn.TEXTBEFORE($J171,";",1,0,1),Table2[[Label]:[Reference(s)]],9,FALSE)=0,"",VLOOKUP(_xlfn.TEXTBEFORE($J171,";",1,0,1),Table2[[Label]:[Reference(s)]],9,FALSE))</f>
        <v/>
      </c>
      <c r="Q171" s="1043" t="str">
        <f>IF(VLOOKUP(_xlfn.TEXTBEFORE($J171,";",1,0,1),Table2[[Label]:[Reference(s)]],10,FALSE)=0,"",VLOOKUP(_xlfn.TEXTBEFORE($J171,";",1,0,1),Table2[[Label]:[Reference(s)]],10,FALSE))</f>
        <v/>
      </c>
      <c r="R171" s="1090" t="str">
        <f>IF(VLOOKUP(_xlfn.TEXTBEFORE($J171,";",1,0,1),Table2[[Label]:[Reference(s)]],14,FALSE)=0,"",VLOOKUP(_xlfn.TEXTBEFORE($J171,";",1,0,1),Table2[[Label]:[Reference(s)]],14,FALSE))</f>
        <v>(1) 2 CFR 200.203;
(5) 31 USC 6102</v>
      </c>
    </row>
    <row r="172" spans="1:18" ht="38.25" x14ac:dyDescent="0.25">
      <c r="A172" s="1139"/>
      <c r="B172" s="1146"/>
      <c r="C172" s="1147"/>
      <c r="D172" s="1036" t="s">
        <v>1983</v>
      </c>
      <c r="E172" s="1012" t="s">
        <v>1984</v>
      </c>
      <c r="F172" s="1011" t="s">
        <v>1656</v>
      </c>
      <c r="G172" s="1026" t="str">
        <f>IF(VLOOKUP(_xlfn.TEXTBEFORE($J172,";",1,0,1),Table2[[Label]:[Reference(s)]],2,FALSE)=0,"",VLOOKUP(_xlfn.TEXTBEFORE($J172,";",1,0,1),Table2[[Label]:[Reference(s)]],2,FALSE))</f>
        <v>The web address (URL) for the service, solution, or system an award applicant or recipient accesses to receive and/or submit award application and award information.</v>
      </c>
      <c r="H172" s="1011" t="s">
        <v>1638</v>
      </c>
      <c r="I172" s="1027" t="s">
        <v>1639</v>
      </c>
      <c r="J172" s="1018" t="s">
        <v>4616</v>
      </c>
      <c r="K172" s="1011" t="s">
        <v>4619</v>
      </c>
      <c r="L172" s="1037" t="str">
        <f>IF(VLOOKUP(_xlfn.TEXTBEFORE($J172,";",1,0,1),Table2[[Label]:[Reference(s)]],5,FALSE)=0,"",VLOOKUP(_xlfn.TEXTBEFORE($J172,";",1,0,1),Table2[[Label]:[Reference(s)]],5,FALSE))</f>
        <v>String</v>
      </c>
      <c r="M172" s="1026" t="str">
        <f>IF(VLOOKUP(_xlfn.TEXTBEFORE($J172,";",1,0,1),Table2[[Label]:[Reference(s)]],6,FALSE)=0,"",VLOOKUP(_xlfn.TEXTBEFORE($J172,";",1,0,1),Table2[[Label]:[Reference(s)]],6,FALSE))</f>
        <v/>
      </c>
      <c r="N172" s="1026" t="str">
        <f>IF(VLOOKUP(_xlfn.TEXTBEFORE($J172,";",1,0,1),Table2[[Label]:[Reference(s)]],7,FALSE)=0,"",VLOOKUP(_xlfn.TEXTBEFORE($J172,";",1,0,1),Table2[[Label]:[Reference(s)]],7,FALSE))</f>
        <v/>
      </c>
      <c r="O172" s="1026">
        <f>IF(VLOOKUP(_xlfn.TEXTBEFORE($J172,";",1,0,1),Table2[[Label]:[Reference(s)]],8,FALSE)=0,"",VLOOKUP(_xlfn.TEXTBEFORE($J172,";",1,0,1),Table2[[Label]:[Reference(s)]],8,FALSE))</f>
        <v>255</v>
      </c>
      <c r="P172" s="1026" t="str">
        <f>IF(VLOOKUP(_xlfn.TEXTBEFORE($J172,";",1,0,1),Table2[[Label]:[Reference(s)]],9,FALSE)=0,"",VLOOKUP(_xlfn.TEXTBEFORE($J172,";",1,0,1),Table2[[Label]:[Reference(s)]],9,FALSE))</f>
        <v/>
      </c>
      <c r="Q172" s="1026" t="str">
        <f>IF(VLOOKUP(_xlfn.TEXTBEFORE($J172,";",1,0,1),Table2[[Label]:[Reference(s)]],10,FALSE)=0,"",VLOOKUP(_xlfn.TEXTBEFORE($J172,";",1,0,1),Table2[[Label]:[Reference(s)]],10,FALSE))</f>
        <v/>
      </c>
      <c r="R172" s="1038" t="str">
        <f>IF(VLOOKUP(_xlfn.TEXTBEFORE($J172,";",1,0,1),Table2[[Label]:[Reference(s)]],14,FALSE)=0,"",VLOOKUP(_xlfn.TEXTBEFORE($J172,";",1,0,1),Table2[[Label]:[Reference(s)]],14,FALSE))</f>
        <v>(1) 2 CFR 200.203;
(5) 31 USC 6102</v>
      </c>
    </row>
    <row r="173" spans="1:18" ht="38.25" x14ac:dyDescent="0.25">
      <c r="A173" s="1139"/>
      <c r="B173" s="1146"/>
      <c r="C173" s="1147"/>
      <c r="D173" s="1036" t="s">
        <v>1985</v>
      </c>
      <c r="E173" s="1012" t="s">
        <v>1986</v>
      </c>
      <c r="F173" s="1011" t="s">
        <v>1656</v>
      </c>
      <c r="G173" s="1026" t="str">
        <f>IF(VLOOKUP(_xlfn.TEXTBEFORE($J173,";",1,0,1),Table2[[Label]:[Reference(s)]],2,FALSE)=0,"",VLOOKUP(_xlfn.TEXTBEFORE($J173,";",1,0,1),Table2[[Label]:[Reference(s)]],2,FALSE))</f>
        <v>The unique identifier for the service, solution, or system an award applicant or recipient accesses to receive and/or submit award application and award information.</v>
      </c>
      <c r="H173" s="1011" t="s">
        <v>1638</v>
      </c>
      <c r="I173" s="1027" t="s">
        <v>1639</v>
      </c>
      <c r="J173" s="1018" t="s">
        <v>4617</v>
      </c>
      <c r="K173" s="1011" t="s">
        <v>4619</v>
      </c>
      <c r="L173" s="1037" t="str">
        <f>IF(VLOOKUP(_xlfn.TEXTBEFORE($J173,";",1,0,1),Table2[[Label]:[Reference(s)]],5,FALSE)=0,"",VLOOKUP(_xlfn.TEXTBEFORE($J173,";",1,0,1),Table2[[Label]:[Reference(s)]],5,FALSE))</f>
        <v>String</v>
      </c>
      <c r="M173" s="1026" t="str">
        <f>IF(VLOOKUP(_xlfn.TEXTBEFORE($J173,";",1,0,1),Table2[[Label]:[Reference(s)]],6,FALSE)=0,"",VLOOKUP(_xlfn.TEXTBEFORE($J173,";",1,0,1),Table2[[Label]:[Reference(s)]],6,FALSE))</f>
        <v/>
      </c>
      <c r="N173" s="1026" t="str">
        <f>IF(VLOOKUP(_xlfn.TEXTBEFORE($J173,";",1,0,1),Table2[[Label]:[Reference(s)]],7,FALSE)=0,"",VLOOKUP(_xlfn.TEXTBEFORE($J173,";",1,0,1),Table2[[Label]:[Reference(s)]],7,FALSE))</f>
        <v/>
      </c>
      <c r="O173" s="1026">
        <f>IF(VLOOKUP(_xlfn.TEXTBEFORE($J173,";",1,0,1),Table2[[Label]:[Reference(s)]],8,FALSE)=0,"",VLOOKUP(_xlfn.TEXTBEFORE($J173,";",1,0,1),Table2[[Label]:[Reference(s)]],8,FALSE))</f>
        <v>50</v>
      </c>
      <c r="P173" s="1026" t="str">
        <f>IF(VLOOKUP(_xlfn.TEXTBEFORE($J173,";",1,0,1),Table2[[Label]:[Reference(s)]],9,FALSE)=0,"",VLOOKUP(_xlfn.TEXTBEFORE($J173,";",1,0,1),Table2[[Label]:[Reference(s)]],9,FALSE))</f>
        <v/>
      </c>
      <c r="Q173" s="1026" t="str">
        <f>IF(VLOOKUP(_xlfn.TEXTBEFORE($J173,";",1,0,1),Table2[[Label]:[Reference(s)]],10,FALSE)=0,"",VLOOKUP(_xlfn.TEXTBEFORE($J173,";",1,0,1),Table2[[Label]:[Reference(s)]],10,FALSE))</f>
        <v/>
      </c>
      <c r="R173" s="1038" t="str">
        <f>IF(VLOOKUP(_xlfn.TEXTBEFORE($J173,";",1,0,1),Table2[[Label]:[Reference(s)]],14,FALSE)=0,"",VLOOKUP(_xlfn.TEXTBEFORE($J173,";",1,0,1),Table2[[Label]:[Reference(s)]],14,FALSE))</f>
        <v>(1) 2 CFR 200.203;
(5) 31 USC 6102</v>
      </c>
    </row>
    <row r="174" spans="1:18" ht="217.5" thickBot="1" x14ac:dyDescent="0.3">
      <c r="A174" s="1171"/>
      <c r="B174" s="1149"/>
      <c r="C174" s="1149"/>
      <c r="D174" s="1041" t="s">
        <v>1987</v>
      </c>
      <c r="E174" s="1046" t="s">
        <v>1988</v>
      </c>
      <c r="F174" s="1011" t="s">
        <v>1656</v>
      </c>
      <c r="G174" s="1047" t="str">
        <f>IF(VLOOKUP(_xlfn.TEXTBEFORE($J174,";",1,0,1),Table2[[Label]:[Reference(s)]],2,FALSE)=0,"",VLOOKUP(_xlfn.TEXTBEFORE($J174,";",1,0,1),Table2[[Label]:[Reference(s)]],2,FALSE))</f>
        <v xml:space="preserve">A code that indicates the type of Federal identifier associated with a system used to submit or access award application and award information. </v>
      </c>
      <c r="H174" s="1048" t="s">
        <v>1638</v>
      </c>
      <c r="I174" s="1027" t="s">
        <v>1684</v>
      </c>
      <c r="J174" s="1020" t="s">
        <v>4618</v>
      </c>
      <c r="K174" s="1011" t="s">
        <v>4619</v>
      </c>
      <c r="L174" s="1054" t="str">
        <f>IF(VLOOKUP(_xlfn.TEXTBEFORE($J174,";",1,0,1),Table2[[Label]:[Reference(s)]],5,FALSE)=0,"",VLOOKUP(_xlfn.TEXTBEFORE($J174,";",1,0,1),Table2[[Label]:[Reference(s)]],5,FALSE))</f>
        <v>String</v>
      </c>
      <c r="M174" s="1047" t="str">
        <f>IF(VLOOKUP(_xlfn.TEXTBEFORE($J174,";",1,0,1),Table2[[Label]:[Reference(s)]],6,FALSE)=0,"",VLOOKUP(_xlfn.TEXTBEFORE($J174,";",1,0,1),Table2[[Label]:[Reference(s)]],6,FALSE))</f>
        <v/>
      </c>
      <c r="N174" s="1047" t="str">
        <f>IF(VLOOKUP(_xlfn.TEXTBEFORE($J174,";",1,0,1),Table2[[Label]:[Reference(s)]],7,FALSE)=0,"",VLOOKUP(_xlfn.TEXTBEFORE($J174,";",1,0,1),Table2[[Label]:[Reference(s)]],7,FALSE))</f>
        <v/>
      </c>
      <c r="O174" s="1047">
        <f>IF(VLOOKUP(_xlfn.TEXTBEFORE($J174,";",1,0,1),Table2[[Label]:[Reference(s)]],8,FALSE)=0,"",VLOOKUP(_xlfn.TEXTBEFORE($J174,";",1,0,1),Table2[[Label]:[Reference(s)]],8,FALSE))</f>
        <v>4</v>
      </c>
      <c r="P174" s="1047" t="str">
        <f>IF(VLOOKUP(_xlfn.TEXTBEFORE($J174,";",1,0,1),Table2[[Label]:[Reference(s)]],9,FALSE)=0,"",VLOOKUP(_xlfn.TEXTBEFORE($J174,";",1,0,1),Table2[[Label]:[Reference(s)]],9,FALSE))</f>
        <v>FAIN;
PIID;
UII</v>
      </c>
      <c r="Q174" s="1047" t="str">
        <f>IF(VLOOKUP(_xlfn.TEXTBEFORE($J174,";",1,0,1),Table2[[Label]:[Reference(s)]],10,FALSE)=0,"",VLOOKUP(_xlfn.TEXTBEFORE($J174,";",1,0,1),Table2[[Label]:[Reference(s)]],10,FALSE))</f>
        <v>FAIN = The Financial Assistance Identification Number (FAIN), as reported to USAspending.gov, that identifies the predominant cooperative agreement in the preceding Federal fiscal year for the financial assistance system;
PIID = The Procurement Instrument Identifier (PIID), as reported to the Federal Procurement Data System, that identifies the predominant procurement in the preceding Federal fiscal year for the financial assistance system;
UII = The Unique Investment Identifier (UII), as reported to ITDashboard.gov (CPIC data), that identifies the predominant financial investment in the preceding Federal fiscal year for the financial assistance system</v>
      </c>
      <c r="R174" s="1057" t="str">
        <f>IF(VLOOKUP(_xlfn.TEXTBEFORE($J174,";",1,0,1),Table2[[Label]:[Reference(s)]],14,FALSE)=0,"",VLOOKUP(_xlfn.TEXTBEFORE($J174,";",1,0,1),Table2[[Label]:[Reference(s)]],14,FALSE))</f>
        <v>(1) 2 CFR 200.203;
(5) 31 USC 6102</v>
      </c>
    </row>
    <row r="175" spans="1:18" ht="38.25" x14ac:dyDescent="0.25">
      <c r="A175" s="1140">
        <v>8.07</v>
      </c>
      <c r="B175" s="1145" t="s">
        <v>1989</v>
      </c>
      <c r="C175" s="1145" t="s">
        <v>1653</v>
      </c>
      <c r="D175" s="1036" t="s">
        <v>1990</v>
      </c>
      <c r="E175" s="1008" t="s">
        <v>1991</v>
      </c>
      <c r="F175" s="1009" t="s">
        <v>1656</v>
      </c>
      <c r="G175" s="1043" t="str">
        <f>IF(VLOOKUP(_xlfn.TEXTBEFORE($J175,";",1,0,1),Table2[[Label]:[Reference(s)]],2,FALSE)=0,"",VLOOKUP(_xlfn.TEXTBEFORE($J175,";",1,0,1),Table2[[Label]:[Reference(s)]],2,FALSE))</f>
        <v>The name of the service, solution, or system an award applicant or recipient accesses to receive and/or submit award application and award information.</v>
      </c>
      <c r="H175" s="1011" t="s">
        <v>1633</v>
      </c>
      <c r="I175" s="1044" t="s">
        <v>1639</v>
      </c>
      <c r="J175" s="1018" t="s">
        <v>4614</v>
      </c>
      <c r="K175" s="1009" t="s">
        <v>4620</v>
      </c>
      <c r="L175" s="1089" t="str">
        <f>IF(VLOOKUP(_xlfn.TEXTBEFORE($J175,";",1,0,1),Table2[[Label]:[Reference(s)]],5,FALSE)=0,"",VLOOKUP(_xlfn.TEXTBEFORE($J175,";",1,0,1),Table2[[Label]:[Reference(s)]],5,FALSE))</f>
        <v>String</v>
      </c>
      <c r="M175" s="1043" t="str">
        <f>IF(VLOOKUP(_xlfn.TEXTBEFORE($J175,";",1,0,1),Table2[[Label]:[Reference(s)]],6,FALSE)=0,"",VLOOKUP(_xlfn.TEXTBEFORE($J175,";",1,0,1),Table2[[Label]:[Reference(s)]],6,FALSE))</f>
        <v/>
      </c>
      <c r="N175" s="1043" t="str">
        <f>IF(VLOOKUP(_xlfn.TEXTBEFORE($J175,";",1,0,1),Table2[[Label]:[Reference(s)]],7,FALSE)=0,"",VLOOKUP(_xlfn.TEXTBEFORE($J175,";",1,0,1),Table2[[Label]:[Reference(s)]],7,FALSE))</f>
        <v/>
      </c>
      <c r="O175" s="1043">
        <f>IF(VLOOKUP(_xlfn.TEXTBEFORE($J175,";",1,0,1),Table2[[Label]:[Reference(s)]],8,FALSE)=0,"",VLOOKUP(_xlfn.TEXTBEFORE($J175,";",1,0,1),Table2[[Label]:[Reference(s)]],8,FALSE))</f>
        <v>100</v>
      </c>
      <c r="P175" s="1043" t="str">
        <f>IF(VLOOKUP(_xlfn.TEXTBEFORE($J175,";",1,0,1),Table2[[Label]:[Reference(s)]],9,FALSE)=0,"",VLOOKUP(_xlfn.TEXTBEFORE($J175,";",1,0,1),Table2[[Label]:[Reference(s)]],9,FALSE))</f>
        <v/>
      </c>
      <c r="Q175" s="1043" t="str">
        <f>IF(VLOOKUP(_xlfn.TEXTBEFORE($J175,";",1,0,1),Table2[[Label]:[Reference(s)]],10,FALSE)=0,"",VLOOKUP(_xlfn.TEXTBEFORE($J175,";",1,0,1),Table2[[Label]:[Reference(s)]],10,FALSE))</f>
        <v/>
      </c>
      <c r="R175" s="1090" t="str">
        <f>IF(VLOOKUP(_xlfn.TEXTBEFORE($J175,";",1,0,1),Table2[[Label]:[Reference(s)]],14,FALSE)=0,"",VLOOKUP(_xlfn.TEXTBEFORE($J175,";",1,0,1),Table2[[Label]:[Reference(s)]],14,FALSE))</f>
        <v>(1) 2 CFR 200.203;
(5) 31 USC 6102</v>
      </c>
    </row>
    <row r="176" spans="1:18" ht="38.25" x14ac:dyDescent="0.25">
      <c r="A176" s="1139"/>
      <c r="B176" s="1146"/>
      <c r="C176" s="1147"/>
      <c r="D176" s="1036" t="s">
        <v>1992</v>
      </c>
      <c r="E176" s="1012" t="s">
        <v>1993</v>
      </c>
      <c r="F176" s="1011" t="s">
        <v>1656</v>
      </c>
      <c r="G176" s="1026" t="str">
        <f>IF(VLOOKUP(_xlfn.TEXTBEFORE($J176,";",1,0,1),Table2[[Label]:[Reference(s)]],2,FALSE)=0,"",VLOOKUP(_xlfn.TEXTBEFORE($J176,";",1,0,1),Table2[[Label]:[Reference(s)]],2,FALSE))</f>
        <v>The web address (URL) for the service, solution, or system an award applicant or recipient accesses to receive and/or submit award application and award information.</v>
      </c>
      <c r="H176" s="1011" t="s">
        <v>1633</v>
      </c>
      <c r="I176" s="1027" t="s">
        <v>1639</v>
      </c>
      <c r="J176" s="1018" t="s">
        <v>4616</v>
      </c>
      <c r="K176" s="1011" t="s">
        <v>4620</v>
      </c>
      <c r="L176" s="1037" t="str">
        <f>IF(VLOOKUP(_xlfn.TEXTBEFORE($J176,";",1,0,1),Table2[[Label]:[Reference(s)]],5,FALSE)=0,"",VLOOKUP(_xlfn.TEXTBEFORE($J176,";",1,0,1),Table2[[Label]:[Reference(s)]],5,FALSE))</f>
        <v>String</v>
      </c>
      <c r="M176" s="1026" t="str">
        <f>IF(VLOOKUP(_xlfn.TEXTBEFORE($J176,";",1,0,1),Table2[[Label]:[Reference(s)]],6,FALSE)=0,"",VLOOKUP(_xlfn.TEXTBEFORE($J176,";",1,0,1),Table2[[Label]:[Reference(s)]],6,FALSE))</f>
        <v/>
      </c>
      <c r="N176" s="1026" t="str">
        <f>IF(VLOOKUP(_xlfn.TEXTBEFORE($J176,";",1,0,1),Table2[[Label]:[Reference(s)]],7,FALSE)=0,"",VLOOKUP(_xlfn.TEXTBEFORE($J176,";",1,0,1),Table2[[Label]:[Reference(s)]],7,FALSE))</f>
        <v/>
      </c>
      <c r="O176" s="1026">
        <f>IF(VLOOKUP(_xlfn.TEXTBEFORE($J176,";",1,0,1),Table2[[Label]:[Reference(s)]],8,FALSE)=0,"",VLOOKUP(_xlfn.TEXTBEFORE($J176,";",1,0,1),Table2[[Label]:[Reference(s)]],8,FALSE))</f>
        <v>255</v>
      </c>
      <c r="P176" s="1026" t="str">
        <f>IF(VLOOKUP(_xlfn.TEXTBEFORE($J176,";",1,0,1),Table2[[Label]:[Reference(s)]],9,FALSE)=0,"",VLOOKUP(_xlfn.TEXTBEFORE($J176,";",1,0,1),Table2[[Label]:[Reference(s)]],9,FALSE))</f>
        <v/>
      </c>
      <c r="Q176" s="1026" t="str">
        <f>IF(VLOOKUP(_xlfn.TEXTBEFORE($J176,";",1,0,1),Table2[[Label]:[Reference(s)]],10,FALSE)=0,"",VLOOKUP(_xlfn.TEXTBEFORE($J176,";",1,0,1),Table2[[Label]:[Reference(s)]],10,FALSE))</f>
        <v/>
      </c>
      <c r="R176" s="1038" t="str">
        <f>IF(VLOOKUP(_xlfn.TEXTBEFORE($J176,";",1,0,1),Table2[[Label]:[Reference(s)]],14,FALSE)=0,"",VLOOKUP(_xlfn.TEXTBEFORE($J176,";",1,0,1),Table2[[Label]:[Reference(s)]],14,FALSE))</f>
        <v>(1) 2 CFR 200.203;
(5) 31 USC 6102</v>
      </c>
    </row>
    <row r="177" spans="1:18" ht="38.25" x14ac:dyDescent="0.25">
      <c r="A177" s="1139"/>
      <c r="B177" s="1146"/>
      <c r="C177" s="1147"/>
      <c r="D177" s="1036" t="s">
        <v>1994</v>
      </c>
      <c r="E177" s="1012" t="s">
        <v>1995</v>
      </c>
      <c r="F177" s="1011" t="s">
        <v>1656</v>
      </c>
      <c r="G177" s="1026" t="str">
        <f>IF(VLOOKUP(_xlfn.TEXTBEFORE($J177,";",1,0,1),Table2[[Label]:[Reference(s)]],2,FALSE)=0,"",VLOOKUP(_xlfn.TEXTBEFORE($J177,";",1,0,1),Table2[[Label]:[Reference(s)]],2,FALSE))</f>
        <v>The unique identifier for the service, solution, or system an award applicant or recipient accesses to receive and/or submit award application and award information.</v>
      </c>
      <c r="H177" s="1011" t="s">
        <v>1638</v>
      </c>
      <c r="I177" s="1027" t="s">
        <v>1639</v>
      </c>
      <c r="J177" s="1018" t="s">
        <v>4617</v>
      </c>
      <c r="K177" s="1011" t="s">
        <v>4620</v>
      </c>
      <c r="L177" s="1037" t="str">
        <f>IF(VLOOKUP(_xlfn.TEXTBEFORE($J177,";",1,0,1),Table2[[Label]:[Reference(s)]],5,FALSE)=0,"",VLOOKUP(_xlfn.TEXTBEFORE($J177,";",1,0,1),Table2[[Label]:[Reference(s)]],5,FALSE))</f>
        <v>String</v>
      </c>
      <c r="M177" s="1026" t="str">
        <f>IF(VLOOKUP(_xlfn.TEXTBEFORE($J177,";",1,0,1),Table2[[Label]:[Reference(s)]],6,FALSE)=0,"",VLOOKUP(_xlfn.TEXTBEFORE($J177,";",1,0,1),Table2[[Label]:[Reference(s)]],6,FALSE))</f>
        <v/>
      </c>
      <c r="N177" s="1026" t="str">
        <f>IF(VLOOKUP(_xlfn.TEXTBEFORE($J177,";",1,0,1),Table2[[Label]:[Reference(s)]],7,FALSE)=0,"",VLOOKUP(_xlfn.TEXTBEFORE($J177,";",1,0,1),Table2[[Label]:[Reference(s)]],7,FALSE))</f>
        <v/>
      </c>
      <c r="O177" s="1026">
        <f>IF(VLOOKUP(_xlfn.TEXTBEFORE($J177,";",1,0,1),Table2[[Label]:[Reference(s)]],8,FALSE)=0,"",VLOOKUP(_xlfn.TEXTBEFORE($J177,";",1,0,1),Table2[[Label]:[Reference(s)]],8,FALSE))</f>
        <v>50</v>
      </c>
      <c r="P177" s="1026" t="str">
        <f>IF(VLOOKUP(_xlfn.TEXTBEFORE($J177,";",1,0,1),Table2[[Label]:[Reference(s)]],9,FALSE)=0,"",VLOOKUP(_xlfn.TEXTBEFORE($J177,";",1,0,1),Table2[[Label]:[Reference(s)]],9,FALSE))</f>
        <v/>
      </c>
      <c r="Q177" s="1026" t="str">
        <f>IF(VLOOKUP(_xlfn.TEXTBEFORE($J177,";",1,0,1),Table2[[Label]:[Reference(s)]],10,FALSE)=0,"",VLOOKUP(_xlfn.TEXTBEFORE($J177,";",1,0,1),Table2[[Label]:[Reference(s)]],10,FALSE))</f>
        <v/>
      </c>
      <c r="R177" s="1038" t="str">
        <f>IF(VLOOKUP(_xlfn.TEXTBEFORE($J177,";",1,0,1),Table2[[Label]:[Reference(s)]],14,FALSE)=0,"",VLOOKUP(_xlfn.TEXTBEFORE($J177,";",1,0,1),Table2[[Label]:[Reference(s)]],14,FALSE))</f>
        <v>(1) 2 CFR 200.203;
(5) 31 USC 6102</v>
      </c>
    </row>
    <row r="178" spans="1:18" ht="217.5" thickBot="1" x14ac:dyDescent="0.3">
      <c r="A178" s="1171"/>
      <c r="B178" s="1149"/>
      <c r="C178" s="1149"/>
      <c r="D178" s="1041" t="s">
        <v>1996</v>
      </c>
      <c r="E178" s="1046" t="s">
        <v>1997</v>
      </c>
      <c r="F178" s="1011" t="s">
        <v>1656</v>
      </c>
      <c r="G178" s="1047" t="str">
        <f>IF(VLOOKUP(_xlfn.TEXTBEFORE($J178,";",1,0,1),Table2[[Label]:[Reference(s)]],2,FALSE)=0,"",VLOOKUP(_xlfn.TEXTBEFORE($J178,";",1,0,1),Table2[[Label]:[Reference(s)]],2,FALSE))</f>
        <v xml:space="preserve">A code that indicates the type of Federal identifier associated with a system used to submit or access award application and award information. </v>
      </c>
      <c r="H178" s="1011" t="s">
        <v>1638</v>
      </c>
      <c r="I178" s="1027" t="s">
        <v>1684</v>
      </c>
      <c r="J178" s="1020" t="s">
        <v>4618</v>
      </c>
      <c r="K178" s="1011" t="s">
        <v>4620</v>
      </c>
      <c r="L178" s="1054" t="str">
        <f>IF(VLOOKUP(_xlfn.TEXTBEFORE($J178,";",1,0,1),Table2[[Label]:[Reference(s)]],5,FALSE)=0,"",VLOOKUP(_xlfn.TEXTBEFORE($J178,";",1,0,1),Table2[[Label]:[Reference(s)]],5,FALSE))</f>
        <v>String</v>
      </c>
      <c r="M178" s="1047" t="str">
        <f>IF(VLOOKUP(_xlfn.TEXTBEFORE($J178,";",1,0,1),Table2[[Label]:[Reference(s)]],6,FALSE)=0,"",VLOOKUP(_xlfn.TEXTBEFORE($J178,";",1,0,1),Table2[[Label]:[Reference(s)]],6,FALSE))</f>
        <v/>
      </c>
      <c r="N178" s="1047" t="str">
        <f>IF(VLOOKUP(_xlfn.TEXTBEFORE($J178,";",1,0,1),Table2[[Label]:[Reference(s)]],7,FALSE)=0,"",VLOOKUP(_xlfn.TEXTBEFORE($J178,";",1,0,1),Table2[[Label]:[Reference(s)]],7,FALSE))</f>
        <v/>
      </c>
      <c r="O178" s="1047">
        <f>IF(VLOOKUP(_xlfn.TEXTBEFORE($J178,";",1,0,1),Table2[[Label]:[Reference(s)]],8,FALSE)=0,"",VLOOKUP(_xlfn.TEXTBEFORE($J178,";",1,0,1),Table2[[Label]:[Reference(s)]],8,FALSE))</f>
        <v>4</v>
      </c>
      <c r="P178" s="1047" t="str">
        <f>IF(VLOOKUP(_xlfn.TEXTBEFORE($J178,";",1,0,1),Table2[[Label]:[Reference(s)]],9,FALSE)=0,"",VLOOKUP(_xlfn.TEXTBEFORE($J178,";",1,0,1),Table2[[Label]:[Reference(s)]],9,FALSE))</f>
        <v>FAIN;
PIID;
UII</v>
      </c>
      <c r="Q178" s="1047" t="str">
        <f>IF(VLOOKUP(_xlfn.TEXTBEFORE($J178,";",1,0,1),Table2[[Label]:[Reference(s)]],10,FALSE)=0,"",VLOOKUP(_xlfn.TEXTBEFORE($J178,";",1,0,1),Table2[[Label]:[Reference(s)]],10,FALSE))</f>
        <v>FAIN = The Financial Assistance Identification Number (FAIN), as reported to USAspending.gov, that identifies the predominant cooperative agreement in the preceding Federal fiscal year for the financial assistance system;
PIID = The Procurement Instrument Identifier (PIID), as reported to the Federal Procurement Data System, that identifies the predominant procurement in the preceding Federal fiscal year for the financial assistance system;
UII = The Unique Investment Identifier (UII), as reported to ITDashboard.gov (CPIC data), that identifies the predominant financial investment in the preceding Federal fiscal year for the financial assistance system</v>
      </c>
      <c r="R178" s="1057" t="str">
        <f>IF(VLOOKUP(_xlfn.TEXTBEFORE($J178,";",1,0,1),Table2[[Label]:[Reference(s)]],14,FALSE)=0,"",VLOOKUP(_xlfn.TEXTBEFORE($J178,";",1,0,1),Table2[[Label]:[Reference(s)]],14,FALSE))</f>
        <v>(1) 2 CFR 200.203;
(5) 31 USC 6102</v>
      </c>
    </row>
    <row r="179" spans="1:18" ht="38.25" x14ac:dyDescent="0.25">
      <c r="A179" s="1140">
        <v>8.08</v>
      </c>
      <c r="B179" s="1145" t="s">
        <v>1998</v>
      </c>
      <c r="C179" s="1145" t="s">
        <v>1653</v>
      </c>
      <c r="D179" s="1036" t="s">
        <v>1999</v>
      </c>
      <c r="E179" s="1008" t="s">
        <v>2000</v>
      </c>
      <c r="F179" s="1009" t="s">
        <v>1656</v>
      </c>
      <c r="G179" s="1043" t="str">
        <f>IF(VLOOKUP(_xlfn.TEXTBEFORE($J179,";",1,0,1),Table2[[Label]:[Reference(s)]],2,FALSE)=0,"",VLOOKUP(_xlfn.TEXTBEFORE($J179,";",1,0,1),Table2[[Label]:[Reference(s)]],2,FALSE))</f>
        <v>The name of the service, solution, or system an award applicant or recipient accesses to receive and/or submit award application and award information.</v>
      </c>
      <c r="H179" s="1009" t="s">
        <v>1638</v>
      </c>
      <c r="I179" s="1044" t="s">
        <v>1639</v>
      </c>
      <c r="J179" s="1018" t="s">
        <v>4614</v>
      </c>
      <c r="K179" s="1009" t="s">
        <v>4621</v>
      </c>
      <c r="L179" s="1089" t="str">
        <f>IF(VLOOKUP(_xlfn.TEXTBEFORE($J179,";",1,0,1),Table2[[Label]:[Reference(s)]],5,FALSE)=0,"",VLOOKUP(_xlfn.TEXTBEFORE($J179,";",1,0,1),Table2[[Label]:[Reference(s)]],5,FALSE))</f>
        <v>String</v>
      </c>
      <c r="M179" s="1043" t="str">
        <f>IF(VLOOKUP(_xlfn.TEXTBEFORE($J179,";",1,0,1),Table2[[Label]:[Reference(s)]],6,FALSE)=0,"",VLOOKUP(_xlfn.TEXTBEFORE($J179,";",1,0,1),Table2[[Label]:[Reference(s)]],6,FALSE))</f>
        <v/>
      </c>
      <c r="N179" s="1043" t="str">
        <f>IF(VLOOKUP(_xlfn.TEXTBEFORE($J179,";",1,0,1),Table2[[Label]:[Reference(s)]],7,FALSE)=0,"",VLOOKUP(_xlfn.TEXTBEFORE($J179,";",1,0,1),Table2[[Label]:[Reference(s)]],7,FALSE))</f>
        <v/>
      </c>
      <c r="O179" s="1043">
        <f>IF(VLOOKUP(_xlfn.TEXTBEFORE($J179,";",1,0,1),Table2[[Label]:[Reference(s)]],8,FALSE)=0,"",VLOOKUP(_xlfn.TEXTBEFORE($J179,";",1,0,1),Table2[[Label]:[Reference(s)]],8,FALSE))</f>
        <v>100</v>
      </c>
      <c r="P179" s="1043" t="str">
        <f>IF(VLOOKUP(_xlfn.TEXTBEFORE($J179,";",1,0,1),Table2[[Label]:[Reference(s)]],9,FALSE)=0,"",VLOOKUP(_xlfn.TEXTBEFORE($J179,";",1,0,1),Table2[[Label]:[Reference(s)]],9,FALSE))</f>
        <v/>
      </c>
      <c r="Q179" s="1043" t="str">
        <f>IF(VLOOKUP(_xlfn.TEXTBEFORE($J179,";",1,0,1),Table2[[Label]:[Reference(s)]],10,FALSE)=0,"",VLOOKUP(_xlfn.TEXTBEFORE($J179,";",1,0,1),Table2[[Label]:[Reference(s)]],10,FALSE))</f>
        <v/>
      </c>
      <c r="R179" s="1090" t="str">
        <f>IF(VLOOKUP(_xlfn.TEXTBEFORE($J179,";",1,0,1),Table2[[Label]:[Reference(s)]],14,FALSE)=0,"",VLOOKUP(_xlfn.TEXTBEFORE($J179,";",1,0,1),Table2[[Label]:[Reference(s)]],14,FALSE))</f>
        <v>(1) 2 CFR 200.203;
(5) 31 USC 6102</v>
      </c>
    </row>
    <row r="180" spans="1:18" ht="38.25" x14ac:dyDescent="0.25">
      <c r="A180" s="1139"/>
      <c r="B180" s="1146"/>
      <c r="C180" s="1147"/>
      <c r="D180" s="1036" t="s">
        <v>2001</v>
      </c>
      <c r="E180" s="1012" t="s">
        <v>2002</v>
      </c>
      <c r="F180" s="1011" t="s">
        <v>1656</v>
      </c>
      <c r="G180" s="1026" t="str">
        <f>IF(VLOOKUP(_xlfn.TEXTBEFORE($J180,";",1,0,1),Table2[[Label]:[Reference(s)]],2,FALSE)=0,"",VLOOKUP(_xlfn.TEXTBEFORE($J180,";",1,0,1),Table2[[Label]:[Reference(s)]],2,FALSE))</f>
        <v>The web address (URL) for the service, solution, or system an award applicant or recipient accesses to receive and/or submit award application and award information.</v>
      </c>
      <c r="H180" s="1011" t="s">
        <v>1638</v>
      </c>
      <c r="I180" s="1027" t="s">
        <v>1639</v>
      </c>
      <c r="J180" s="1018" t="s">
        <v>4616</v>
      </c>
      <c r="K180" s="1011" t="s">
        <v>4621</v>
      </c>
      <c r="L180" s="1037" t="str">
        <f>IF(VLOOKUP(_xlfn.TEXTBEFORE($J180,";",1,0,1),Table2[[Label]:[Reference(s)]],5,FALSE)=0,"",VLOOKUP(_xlfn.TEXTBEFORE($J180,";",1,0,1),Table2[[Label]:[Reference(s)]],5,FALSE))</f>
        <v>String</v>
      </c>
      <c r="M180" s="1026" t="str">
        <f>IF(VLOOKUP(_xlfn.TEXTBEFORE($J180,";",1,0,1),Table2[[Label]:[Reference(s)]],6,FALSE)=0,"",VLOOKUP(_xlfn.TEXTBEFORE($J180,";",1,0,1),Table2[[Label]:[Reference(s)]],6,FALSE))</f>
        <v/>
      </c>
      <c r="N180" s="1026" t="str">
        <f>IF(VLOOKUP(_xlfn.TEXTBEFORE($J180,";",1,0,1),Table2[[Label]:[Reference(s)]],7,FALSE)=0,"",VLOOKUP(_xlfn.TEXTBEFORE($J180,";",1,0,1),Table2[[Label]:[Reference(s)]],7,FALSE))</f>
        <v/>
      </c>
      <c r="O180" s="1026">
        <f>IF(VLOOKUP(_xlfn.TEXTBEFORE($J180,";",1,0,1),Table2[[Label]:[Reference(s)]],8,FALSE)=0,"",VLOOKUP(_xlfn.TEXTBEFORE($J180,";",1,0,1),Table2[[Label]:[Reference(s)]],8,FALSE))</f>
        <v>255</v>
      </c>
      <c r="P180" s="1026" t="str">
        <f>IF(VLOOKUP(_xlfn.TEXTBEFORE($J180,";",1,0,1),Table2[[Label]:[Reference(s)]],9,FALSE)=0,"",VLOOKUP(_xlfn.TEXTBEFORE($J180,";",1,0,1),Table2[[Label]:[Reference(s)]],9,FALSE))</f>
        <v/>
      </c>
      <c r="Q180" s="1026" t="str">
        <f>IF(VLOOKUP(_xlfn.TEXTBEFORE($J180,";",1,0,1),Table2[[Label]:[Reference(s)]],10,FALSE)=0,"",VLOOKUP(_xlfn.TEXTBEFORE($J180,";",1,0,1),Table2[[Label]:[Reference(s)]],10,FALSE))</f>
        <v/>
      </c>
      <c r="R180" s="1038" t="str">
        <f>IF(VLOOKUP(_xlfn.TEXTBEFORE($J180,";",1,0,1),Table2[[Label]:[Reference(s)]],14,FALSE)=0,"",VLOOKUP(_xlfn.TEXTBEFORE($J180,";",1,0,1),Table2[[Label]:[Reference(s)]],14,FALSE))</f>
        <v>(1) 2 CFR 200.203;
(5) 31 USC 6102</v>
      </c>
    </row>
    <row r="181" spans="1:18" ht="38.25" x14ac:dyDescent="0.25">
      <c r="A181" s="1139"/>
      <c r="B181" s="1146"/>
      <c r="C181" s="1147"/>
      <c r="D181" s="1036" t="s">
        <v>2003</v>
      </c>
      <c r="E181" s="1012" t="s">
        <v>2004</v>
      </c>
      <c r="F181" s="1011" t="s">
        <v>1656</v>
      </c>
      <c r="G181" s="1026" t="str">
        <f>IF(VLOOKUP(_xlfn.TEXTBEFORE($J181,";",1,0,1),Table2[[Label]:[Reference(s)]],2,FALSE)=0,"",VLOOKUP(_xlfn.TEXTBEFORE($J181,";",1,0,1),Table2[[Label]:[Reference(s)]],2,FALSE))</f>
        <v>The unique identifier for the service, solution, or system an award applicant or recipient accesses to receive and/or submit award application and award information.</v>
      </c>
      <c r="H181" s="1011" t="s">
        <v>1638</v>
      </c>
      <c r="I181" s="1027" t="s">
        <v>1639</v>
      </c>
      <c r="J181" s="1018" t="s">
        <v>4617</v>
      </c>
      <c r="K181" s="1011" t="s">
        <v>4621</v>
      </c>
      <c r="L181" s="1037" t="str">
        <f>IF(VLOOKUP(_xlfn.TEXTBEFORE($J181,";",1,0,1),Table2[[Label]:[Reference(s)]],5,FALSE)=0,"",VLOOKUP(_xlfn.TEXTBEFORE($J181,";",1,0,1),Table2[[Label]:[Reference(s)]],5,FALSE))</f>
        <v>String</v>
      </c>
      <c r="M181" s="1026" t="str">
        <f>IF(VLOOKUP(_xlfn.TEXTBEFORE($J181,";",1,0,1),Table2[[Label]:[Reference(s)]],6,FALSE)=0,"",VLOOKUP(_xlfn.TEXTBEFORE($J181,";",1,0,1),Table2[[Label]:[Reference(s)]],6,FALSE))</f>
        <v/>
      </c>
      <c r="N181" s="1026" t="str">
        <f>IF(VLOOKUP(_xlfn.TEXTBEFORE($J181,";",1,0,1),Table2[[Label]:[Reference(s)]],7,FALSE)=0,"",VLOOKUP(_xlfn.TEXTBEFORE($J181,";",1,0,1),Table2[[Label]:[Reference(s)]],7,FALSE))</f>
        <v/>
      </c>
      <c r="O181" s="1026">
        <f>IF(VLOOKUP(_xlfn.TEXTBEFORE($J181,";",1,0,1),Table2[[Label]:[Reference(s)]],8,FALSE)=0,"",VLOOKUP(_xlfn.TEXTBEFORE($J181,";",1,0,1),Table2[[Label]:[Reference(s)]],8,FALSE))</f>
        <v>50</v>
      </c>
      <c r="P181" s="1026" t="str">
        <f>IF(VLOOKUP(_xlfn.TEXTBEFORE($J181,";",1,0,1),Table2[[Label]:[Reference(s)]],9,FALSE)=0,"",VLOOKUP(_xlfn.TEXTBEFORE($J181,";",1,0,1),Table2[[Label]:[Reference(s)]],9,FALSE))</f>
        <v/>
      </c>
      <c r="Q181" s="1026" t="str">
        <f>IF(VLOOKUP(_xlfn.TEXTBEFORE($J181,";",1,0,1),Table2[[Label]:[Reference(s)]],10,FALSE)=0,"",VLOOKUP(_xlfn.TEXTBEFORE($J181,";",1,0,1),Table2[[Label]:[Reference(s)]],10,FALSE))</f>
        <v/>
      </c>
      <c r="R181" s="1038" t="str">
        <f>IF(VLOOKUP(_xlfn.TEXTBEFORE($J181,";",1,0,1),Table2[[Label]:[Reference(s)]],14,FALSE)=0,"",VLOOKUP(_xlfn.TEXTBEFORE($J181,";",1,0,1),Table2[[Label]:[Reference(s)]],14,FALSE))</f>
        <v>(1) 2 CFR 200.203;
(5) 31 USC 6102</v>
      </c>
    </row>
    <row r="182" spans="1:18" ht="217.5" thickBot="1" x14ac:dyDescent="0.3">
      <c r="A182" s="1171"/>
      <c r="B182" s="1149"/>
      <c r="C182" s="1149"/>
      <c r="D182" s="1036" t="s">
        <v>2005</v>
      </c>
      <c r="E182" s="1046" t="s">
        <v>2006</v>
      </c>
      <c r="F182" s="1011" t="s">
        <v>1656</v>
      </c>
      <c r="G182" s="1047" t="str">
        <f>IF(VLOOKUP(_xlfn.TEXTBEFORE($J182,";",1,0,1),Table2[[Label]:[Reference(s)]],2,FALSE)=0,"",VLOOKUP(_xlfn.TEXTBEFORE($J182,";",1,0,1),Table2[[Label]:[Reference(s)]],2,FALSE))</f>
        <v xml:space="preserve">A code that indicates the type of Federal identifier associated with a system used to submit or access award application and award information. </v>
      </c>
      <c r="H182" s="1048" t="s">
        <v>1638</v>
      </c>
      <c r="I182" s="1027" t="s">
        <v>1684</v>
      </c>
      <c r="J182" s="1020" t="s">
        <v>4618</v>
      </c>
      <c r="K182" s="1011" t="s">
        <v>4621</v>
      </c>
      <c r="L182" s="1054" t="str">
        <f>IF(VLOOKUP(_xlfn.TEXTBEFORE($J182,";",1,0,1),Table2[[Label]:[Reference(s)]],5,FALSE)=0,"",VLOOKUP(_xlfn.TEXTBEFORE($J182,";",1,0,1),Table2[[Label]:[Reference(s)]],5,FALSE))</f>
        <v>String</v>
      </c>
      <c r="M182" s="1047" t="str">
        <f>IF(VLOOKUP(_xlfn.TEXTBEFORE($J182,";",1,0,1),Table2[[Label]:[Reference(s)]],6,FALSE)=0,"",VLOOKUP(_xlfn.TEXTBEFORE($J182,";",1,0,1),Table2[[Label]:[Reference(s)]],6,FALSE))</f>
        <v/>
      </c>
      <c r="N182" s="1047" t="str">
        <f>IF(VLOOKUP(_xlfn.TEXTBEFORE($J182,";",1,0,1),Table2[[Label]:[Reference(s)]],7,FALSE)=0,"",VLOOKUP(_xlfn.TEXTBEFORE($J182,";",1,0,1),Table2[[Label]:[Reference(s)]],7,FALSE))</f>
        <v/>
      </c>
      <c r="O182" s="1047">
        <f>IF(VLOOKUP(_xlfn.TEXTBEFORE($J182,";",1,0,1),Table2[[Label]:[Reference(s)]],8,FALSE)=0,"",VLOOKUP(_xlfn.TEXTBEFORE($J182,";",1,0,1),Table2[[Label]:[Reference(s)]],8,FALSE))</f>
        <v>4</v>
      </c>
      <c r="P182" s="1047" t="str">
        <f>IF(VLOOKUP(_xlfn.TEXTBEFORE($J182,";",1,0,1),Table2[[Label]:[Reference(s)]],9,FALSE)=0,"",VLOOKUP(_xlfn.TEXTBEFORE($J182,";",1,0,1),Table2[[Label]:[Reference(s)]],9,FALSE))</f>
        <v>FAIN;
PIID;
UII</v>
      </c>
      <c r="Q182" s="1047" t="str">
        <f>IF(VLOOKUP(_xlfn.TEXTBEFORE($J182,";",1,0,1),Table2[[Label]:[Reference(s)]],10,FALSE)=0,"",VLOOKUP(_xlfn.TEXTBEFORE($J182,";",1,0,1),Table2[[Label]:[Reference(s)]],10,FALSE))</f>
        <v>FAIN = The Financial Assistance Identification Number (FAIN), as reported to USAspending.gov, that identifies the predominant cooperative agreement in the preceding Federal fiscal year for the financial assistance system;
PIID = The Procurement Instrument Identifier (PIID), as reported to the Federal Procurement Data System, that identifies the predominant procurement in the preceding Federal fiscal year for the financial assistance system;
UII = The Unique Investment Identifier (UII), as reported to ITDashboard.gov (CPIC data), that identifies the predominant financial investment in the preceding Federal fiscal year for the financial assistance system</v>
      </c>
      <c r="R182" s="1057" t="str">
        <f>IF(VLOOKUP(_xlfn.TEXTBEFORE($J182,";",1,0,1),Table2[[Label]:[Reference(s)]],14,FALSE)=0,"",VLOOKUP(_xlfn.TEXTBEFORE($J182,";",1,0,1),Table2[[Label]:[Reference(s)]],14,FALSE))</f>
        <v>(1) 2 CFR 200.203;
(5) 31 USC 6102</v>
      </c>
    </row>
    <row r="183" spans="1:18" ht="38.25" x14ac:dyDescent="0.25">
      <c r="A183" s="1140">
        <v>8.09</v>
      </c>
      <c r="B183" s="1145" t="s">
        <v>2007</v>
      </c>
      <c r="C183" s="1145" t="s">
        <v>1653</v>
      </c>
      <c r="D183" s="1042" t="s">
        <v>2008</v>
      </c>
      <c r="E183" s="1008" t="s">
        <v>2009</v>
      </c>
      <c r="F183" s="1009" t="s">
        <v>1656</v>
      </c>
      <c r="G183" s="1043" t="str">
        <f>IF(VLOOKUP(_xlfn.TEXTBEFORE($J183,";",1,0,1),Table2[[Label]:[Reference(s)]],2,FALSE)=0,"",VLOOKUP(_xlfn.TEXTBEFORE($J183,";",1,0,1),Table2[[Label]:[Reference(s)]],2,FALSE))</f>
        <v>The name of the service, solution, or system an award applicant or recipient accesses to receive and/or submit award application and award information.</v>
      </c>
      <c r="H183" s="1009" t="s">
        <v>1638</v>
      </c>
      <c r="I183" s="1044" t="s">
        <v>1639</v>
      </c>
      <c r="J183" s="1018" t="s">
        <v>4614</v>
      </c>
      <c r="K183" s="1009" t="s">
        <v>4622</v>
      </c>
      <c r="L183" s="1089" t="str">
        <f>IF(VLOOKUP(_xlfn.TEXTBEFORE($J183,";",1,0,1),Table2[[Label]:[Reference(s)]],5,FALSE)=0,"",VLOOKUP(_xlfn.TEXTBEFORE($J183,";",1,0,1),Table2[[Label]:[Reference(s)]],5,FALSE))</f>
        <v>String</v>
      </c>
      <c r="M183" s="1043" t="str">
        <f>IF(VLOOKUP(_xlfn.TEXTBEFORE($J183,";",1,0,1),Table2[[Label]:[Reference(s)]],6,FALSE)=0,"",VLOOKUP(_xlfn.TEXTBEFORE($J183,";",1,0,1),Table2[[Label]:[Reference(s)]],6,FALSE))</f>
        <v/>
      </c>
      <c r="N183" s="1043" t="str">
        <f>IF(VLOOKUP(_xlfn.TEXTBEFORE($J183,";",1,0,1),Table2[[Label]:[Reference(s)]],7,FALSE)=0,"",VLOOKUP(_xlfn.TEXTBEFORE($J183,";",1,0,1),Table2[[Label]:[Reference(s)]],7,FALSE))</f>
        <v/>
      </c>
      <c r="O183" s="1043">
        <f>IF(VLOOKUP(_xlfn.TEXTBEFORE($J183,";",1,0,1),Table2[[Label]:[Reference(s)]],8,FALSE)=0,"",VLOOKUP(_xlfn.TEXTBEFORE($J183,";",1,0,1),Table2[[Label]:[Reference(s)]],8,FALSE))</f>
        <v>100</v>
      </c>
      <c r="P183" s="1043" t="str">
        <f>IF(VLOOKUP(_xlfn.TEXTBEFORE($J183,";",1,0,1),Table2[[Label]:[Reference(s)]],9,FALSE)=0,"",VLOOKUP(_xlfn.TEXTBEFORE($J183,";",1,0,1),Table2[[Label]:[Reference(s)]],9,FALSE))</f>
        <v/>
      </c>
      <c r="Q183" s="1043" t="str">
        <f>IF(VLOOKUP(_xlfn.TEXTBEFORE($J183,";",1,0,1),Table2[[Label]:[Reference(s)]],10,FALSE)=0,"",VLOOKUP(_xlfn.TEXTBEFORE($J183,";",1,0,1),Table2[[Label]:[Reference(s)]],10,FALSE))</f>
        <v/>
      </c>
      <c r="R183" s="1090" t="str">
        <f>IF(VLOOKUP(_xlfn.TEXTBEFORE($J183,";",1,0,1),Table2[[Label]:[Reference(s)]],14,FALSE)=0,"",VLOOKUP(_xlfn.TEXTBEFORE($J183,";",1,0,1),Table2[[Label]:[Reference(s)]],14,FALSE))</f>
        <v>(1) 2 CFR 200.203;
(5) 31 USC 6102</v>
      </c>
    </row>
    <row r="184" spans="1:18" ht="38.25" x14ac:dyDescent="0.25">
      <c r="A184" s="1139"/>
      <c r="B184" s="1146"/>
      <c r="C184" s="1147"/>
      <c r="D184" s="1036" t="s">
        <v>2010</v>
      </c>
      <c r="E184" s="1012" t="s">
        <v>2011</v>
      </c>
      <c r="F184" s="1011" t="s">
        <v>1656</v>
      </c>
      <c r="G184" s="1026" t="str">
        <f>IF(VLOOKUP(_xlfn.TEXTBEFORE($J184,";",1,0,1),Table2[[Label]:[Reference(s)]],2,FALSE)=0,"",VLOOKUP(_xlfn.TEXTBEFORE($J184,";",1,0,1),Table2[[Label]:[Reference(s)]],2,FALSE))</f>
        <v>The web address (URL) for the service, solution, or system an award applicant or recipient accesses to receive and/or submit award application and award information.</v>
      </c>
      <c r="H184" s="1011" t="s">
        <v>1638</v>
      </c>
      <c r="I184" s="1027" t="s">
        <v>1639</v>
      </c>
      <c r="J184" s="1018" t="s">
        <v>4616</v>
      </c>
      <c r="K184" s="1011" t="s">
        <v>4622</v>
      </c>
      <c r="L184" s="1037" t="str">
        <f>IF(VLOOKUP(_xlfn.TEXTBEFORE($J184,";",1,0,1),Table2[[Label]:[Reference(s)]],5,FALSE)=0,"",VLOOKUP(_xlfn.TEXTBEFORE($J184,";",1,0,1),Table2[[Label]:[Reference(s)]],5,FALSE))</f>
        <v>String</v>
      </c>
      <c r="M184" s="1026" t="str">
        <f>IF(VLOOKUP(_xlfn.TEXTBEFORE($J184,";",1,0,1),Table2[[Label]:[Reference(s)]],6,FALSE)=0,"",VLOOKUP(_xlfn.TEXTBEFORE($J184,";",1,0,1),Table2[[Label]:[Reference(s)]],6,FALSE))</f>
        <v/>
      </c>
      <c r="N184" s="1026" t="str">
        <f>IF(VLOOKUP(_xlfn.TEXTBEFORE($J184,";",1,0,1),Table2[[Label]:[Reference(s)]],7,FALSE)=0,"",VLOOKUP(_xlfn.TEXTBEFORE($J184,";",1,0,1),Table2[[Label]:[Reference(s)]],7,FALSE))</f>
        <v/>
      </c>
      <c r="O184" s="1026">
        <f>IF(VLOOKUP(_xlfn.TEXTBEFORE($J184,";",1,0,1),Table2[[Label]:[Reference(s)]],8,FALSE)=0,"",VLOOKUP(_xlfn.TEXTBEFORE($J184,";",1,0,1),Table2[[Label]:[Reference(s)]],8,FALSE))</f>
        <v>255</v>
      </c>
      <c r="P184" s="1026" t="str">
        <f>IF(VLOOKUP(_xlfn.TEXTBEFORE($J184,";",1,0,1),Table2[[Label]:[Reference(s)]],9,FALSE)=0,"",VLOOKUP(_xlfn.TEXTBEFORE($J184,";",1,0,1),Table2[[Label]:[Reference(s)]],9,FALSE))</f>
        <v/>
      </c>
      <c r="Q184" s="1026" t="str">
        <f>IF(VLOOKUP(_xlfn.TEXTBEFORE($J184,";",1,0,1),Table2[[Label]:[Reference(s)]],10,FALSE)=0,"",VLOOKUP(_xlfn.TEXTBEFORE($J184,";",1,0,1),Table2[[Label]:[Reference(s)]],10,FALSE))</f>
        <v/>
      </c>
      <c r="R184" s="1038" t="str">
        <f>IF(VLOOKUP(_xlfn.TEXTBEFORE($J184,";",1,0,1),Table2[[Label]:[Reference(s)]],14,FALSE)=0,"",VLOOKUP(_xlfn.TEXTBEFORE($J184,";",1,0,1),Table2[[Label]:[Reference(s)]],14,FALSE))</f>
        <v>(1) 2 CFR 200.203;
(5) 31 USC 6102</v>
      </c>
    </row>
    <row r="185" spans="1:18" ht="38.25" x14ac:dyDescent="0.25">
      <c r="A185" s="1139"/>
      <c r="B185" s="1146"/>
      <c r="C185" s="1147"/>
      <c r="D185" s="1036" t="s">
        <v>2012</v>
      </c>
      <c r="E185" s="1012" t="s">
        <v>2013</v>
      </c>
      <c r="F185" s="1011" t="s">
        <v>1656</v>
      </c>
      <c r="G185" s="1026" t="str">
        <f>IF(VLOOKUP(_xlfn.TEXTBEFORE($J185,";",1,0,1),Table2[[Label]:[Reference(s)]],2,FALSE)=0,"",VLOOKUP(_xlfn.TEXTBEFORE($J185,";",1,0,1),Table2[[Label]:[Reference(s)]],2,FALSE))</f>
        <v>The unique identifier for the service, solution, or system an award applicant or recipient accesses to receive and/or submit award application and award information.</v>
      </c>
      <c r="H185" s="1011" t="s">
        <v>1638</v>
      </c>
      <c r="I185" s="1027" t="s">
        <v>1639</v>
      </c>
      <c r="J185" s="1018" t="s">
        <v>4617</v>
      </c>
      <c r="K185" s="1011" t="s">
        <v>4622</v>
      </c>
      <c r="L185" s="1037" t="str">
        <f>IF(VLOOKUP(_xlfn.TEXTBEFORE($J185,";",1,0,1),Table2[[Label]:[Reference(s)]],5,FALSE)=0,"",VLOOKUP(_xlfn.TEXTBEFORE($J185,";",1,0,1),Table2[[Label]:[Reference(s)]],5,FALSE))</f>
        <v>String</v>
      </c>
      <c r="M185" s="1026" t="str">
        <f>IF(VLOOKUP(_xlfn.TEXTBEFORE($J185,";",1,0,1),Table2[[Label]:[Reference(s)]],6,FALSE)=0,"",VLOOKUP(_xlfn.TEXTBEFORE($J185,";",1,0,1),Table2[[Label]:[Reference(s)]],6,FALSE))</f>
        <v/>
      </c>
      <c r="N185" s="1026" t="str">
        <f>IF(VLOOKUP(_xlfn.TEXTBEFORE($J185,";",1,0,1),Table2[[Label]:[Reference(s)]],7,FALSE)=0,"",VLOOKUP(_xlfn.TEXTBEFORE($J185,";",1,0,1),Table2[[Label]:[Reference(s)]],7,FALSE))</f>
        <v/>
      </c>
      <c r="O185" s="1026">
        <f>IF(VLOOKUP(_xlfn.TEXTBEFORE($J185,";",1,0,1),Table2[[Label]:[Reference(s)]],8,FALSE)=0,"",VLOOKUP(_xlfn.TEXTBEFORE($J185,";",1,0,1),Table2[[Label]:[Reference(s)]],8,FALSE))</f>
        <v>50</v>
      </c>
      <c r="P185" s="1026" t="str">
        <f>IF(VLOOKUP(_xlfn.TEXTBEFORE($J185,";",1,0,1),Table2[[Label]:[Reference(s)]],9,FALSE)=0,"",VLOOKUP(_xlfn.TEXTBEFORE($J185,";",1,0,1),Table2[[Label]:[Reference(s)]],9,FALSE))</f>
        <v/>
      </c>
      <c r="Q185" s="1026" t="str">
        <f>IF(VLOOKUP(_xlfn.TEXTBEFORE($J185,";",1,0,1),Table2[[Label]:[Reference(s)]],10,FALSE)=0,"",VLOOKUP(_xlfn.TEXTBEFORE($J185,";",1,0,1),Table2[[Label]:[Reference(s)]],10,FALSE))</f>
        <v/>
      </c>
      <c r="R185" s="1038" t="str">
        <f>IF(VLOOKUP(_xlfn.TEXTBEFORE($J185,";",1,0,1),Table2[[Label]:[Reference(s)]],14,FALSE)=0,"",VLOOKUP(_xlfn.TEXTBEFORE($J185,";",1,0,1),Table2[[Label]:[Reference(s)]],14,FALSE))</f>
        <v>(1) 2 CFR 200.203;
(5) 31 USC 6102</v>
      </c>
    </row>
    <row r="186" spans="1:18" ht="217.5" thickBot="1" x14ac:dyDescent="0.3">
      <c r="A186" s="1171"/>
      <c r="B186" s="1149"/>
      <c r="C186" s="1149"/>
      <c r="D186" s="1041" t="s">
        <v>2014</v>
      </c>
      <c r="E186" s="1046" t="s">
        <v>2015</v>
      </c>
      <c r="F186" s="1011" t="s">
        <v>1656</v>
      </c>
      <c r="G186" s="1047" t="str">
        <f>IF(VLOOKUP(_xlfn.TEXTBEFORE($J186,";",1,0,1),Table2[[Label]:[Reference(s)]],2,FALSE)=0,"",VLOOKUP(_xlfn.TEXTBEFORE($J186,";",1,0,1),Table2[[Label]:[Reference(s)]],2,FALSE))</f>
        <v xml:space="preserve">A code that indicates the type of Federal identifier associated with a system used to submit or access award application and award information. </v>
      </c>
      <c r="H186" s="1048" t="s">
        <v>1638</v>
      </c>
      <c r="I186" s="1027" t="s">
        <v>1684</v>
      </c>
      <c r="J186" s="1020" t="s">
        <v>4618</v>
      </c>
      <c r="K186" s="1011" t="s">
        <v>4622</v>
      </c>
      <c r="L186" s="1054" t="str">
        <f>IF(VLOOKUP(_xlfn.TEXTBEFORE($J186,";",1,0,1),Table2[[Label]:[Reference(s)]],5,FALSE)=0,"",VLOOKUP(_xlfn.TEXTBEFORE($J186,";",1,0,1),Table2[[Label]:[Reference(s)]],5,FALSE))</f>
        <v>String</v>
      </c>
      <c r="M186" s="1047" t="str">
        <f>IF(VLOOKUP(_xlfn.TEXTBEFORE($J186,";",1,0,1),Table2[[Label]:[Reference(s)]],6,FALSE)=0,"",VLOOKUP(_xlfn.TEXTBEFORE($J186,";",1,0,1),Table2[[Label]:[Reference(s)]],6,FALSE))</f>
        <v/>
      </c>
      <c r="N186" s="1047" t="str">
        <f>IF(VLOOKUP(_xlfn.TEXTBEFORE($J186,";",1,0,1),Table2[[Label]:[Reference(s)]],7,FALSE)=0,"",VLOOKUP(_xlfn.TEXTBEFORE($J186,";",1,0,1),Table2[[Label]:[Reference(s)]],7,FALSE))</f>
        <v/>
      </c>
      <c r="O186" s="1047">
        <f>IF(VLOOKUP(_xlfn.TEXTBEFORE($J186,";",1,0,1),Table2[[Label]:[Reference(s)]],8,FALSE)=0,"",VLOOKUP(_xlfn.TEXTBEFORE($J186,";",1,0,1),Table2[[Label]:[Reference(s)]],8,FALSE))</f>
        <v>4</v>
      </c>
      <c r="P186" s="1047" t="str">
        <f>IF(VLOOKUP(_xlfn.TEXTBEFORE($J186,";",1,0,1),Table2[[Label]:[Reference(s)]],9,FALSE)=0,"",VLOOKUP(_xlfn.TEXTBEFORE($J186,";",1,0,1),Table2[[Label]:[Reference(s)]],9,FALSE))</f>
        <v>FAIN;
PIID;
UII</v>
      </c>
      <c r="Q186" s="1047" t="str">
        <f>IF(VLOOKUP(_xlfn.TEXTBEFORE($J186,";",1,0,1),Table2[[Label]:[Reference(s)]],10,FALSE)=0,"",VLOOKUP(_xlfn.TEXTBEFORE($J186,";",1,0,1),Table2[[Label]:[Reference(s)]],10,FALSE))</f>
        <v>FAIN = The Financial Assistance Identification Number (FAIN), as reported to USAspending.gov, that identifies the predominant cooperative agreement in the preceding Federal fiscal year for the financial assistance system;
PIID = The Procurement Instrument Identifier (PIID), as reported to the Federal Procurement Data System, that identifies the predominant procurement in the preceding Federal fiscal year for the financial assistance system;
UII = The Unique Investment Identifier (UII), as reported to ITDashboard.gov (CPIC data), that identifies the predominant financial investment in the preceding Federal fiscal year for the financial assistance system</v>
      </c>
      <c r="R186" s="1057" t="str">
        <f>IF(VLOOKUP(_xlfn.TEXTBEFORE($J186,";",1,0,1),Table2[[Label]:[Reference(s)]],14,FALSE)=0,"",VLOOKUP(_xlfn.TEXTBEFORE($J186,";",1,0,1),Table2[[Label]:[Reference(s)]],14,FALSE))</f>
        <v>(1) 2 CFR 200.203;
(5) 31 USC 6102</v>
      </c>
    </row>
    <row r="187" spans="1:18" ht="137.25" customHeight="1" thickBot="1" x14ac:dyDescent="0.3">
      <c r="A187" s="1198" t="s">
        <v>2016</v>
      </c>
      <c r="B187" s="1065" t="s">
        <v>2017</v>
      </c>
      <c r="C187" s="1065" t="s">
        <v>1629</v>
      </c>
      <c r="D187" s="1042" t="s">
        <v>2018</v>
      </c>
      <c r="E187" s="1008" t="s">
        <v>4701</v>
      </c>
      <c r="F187" s="1009" t="s">
        <v>1632</v>
      </c>
      <c r="G187" s="1043" t="str">
        <f>IF(VLOOKUP(_xlfn.TEXTBEFORE($J187,";",1,0,1),Table2[[Label]:[Reference(s)]],2,FALSE)=0,"",VLOOKUP(_xlfn.TEXTBEFORE($J187,";",1,0,1),Table2[[Label]:[Reference(s)]],2,FALSE))</f>
        <v xml:space="preserve">A code that indicates how often an audit is conducted for an award recipient. </v>
      </c>
      <c r="H187" s="1009" t="s">
        <v>1633</v>
      </c>
      <c r="I187" s="1044" t="s">
        <v>1694</v>
      </c>
      <c r="J187" s="1085" t="s">
        <v>574</v>
      </c>
      <c r="K187" s="1009" t="s">
        <v>1640</v>
      </c>
      <c r="L187" s="1089" t="str">
        <f>IF(VLOOKUP(_xlfn.TEXTBEFORE($J187,";",1,0,1),Table2[[Label]:[Reference(s)]],5,FALSE)=0,"",VLOOKUP(_xlfn.TEXTBEFORE($J187,";",1,0,1),Table2[[Label]:[Reference(s)]],5,FALSE))</f>
        <v>String</v>
      </c>
      <c r="M187" s="1043" t="str">
        <f>IF(VLOOKUP(_xlfn.TEXTBEFORE($J187,";",1,0,1),Table2[[Label]:[Reference(s)]],6,FALSE)=0,"",VLOOKUP(_xlfn.TEXTBEFORE($J187,";",1,0,1),Table2[[Label]:[Reference(s)]],6,FALSE))</f>
        <v>A</v>
      </c>
      <c r="N187" s="1043" t="str">
        <f>IF(VLOOKUP(_xlfn.TEXTBEFORE($J187,";",1,0,1),Table2[[Label]:[Reference(s)]],7,FALSE)=0,"",VLOOKUP(_xlfn.TEXTBEFORE($J187,";",1,0,1),Table2[[Label]:[Reference(s)]],7,FALSE))</f>
        <v/>
      </c>
      <c r="O187" s="1043">
        <f>IF(VLOOKUP(_xlfn.TEXTBEFORE($J187,";",1,0,1),Table2[[Label]:[Reference(s)]],8,FALSE)=0,"",VLOOKUP(_xlfn.TEXTBEFORE($J187,";",1,0,1),Table2[[Label]:[Reference(s)]],8,FALSE))</f>
        <v>1</v>
      </c>
      <c r="P187" s="1043" t="str">
        <f>IF(VLOOKUP(_xlfn.TEXTBEFORE($J187,";",1,0,1),Table2[[Label]:[Reference(s)]],9,FALSE)=0,"",VLOOKUP(_xlfn.TEXTBEFORE($J187,";",1,0,1),Table2[[Label]:[Reference(s)]],9,FALSE))</f>
        <v>S = Semi-Annual;
A = Annual;
B = Biennial;
C = Project Closeout;
R = Random;
T = Determined at Time of Award;
N = Not Required;
H = Ad-hoc</v>
      </c>
      <c r="Q187" s="1043" t="str">
        <f>IF(VLOOKUP(_xlfn.TEXTBEFORE($J187,";",1,0,1),Table2[[Label]:[Reference(s)]],10,FALSE)=0,"",VLOOKUP(_xlfn.TEXTBEFORE($J187,";",1,0,1),Table2[[Label]:[Reference(s)]],10,FALSE))</f>
        <v/>
      </c>
      <c r="R187" s="1090" t="str">
        <f>IF(VLOOKUP(_xlfn.TEXTBEFORE($J187,";",1,0,1),Table2[[Label]:[Reference(s)]],14,FALSE)=0,"",VLOOKUP(_xlfn.TEXTBEFORE($J187,";",1,0,1),Table2[[Label]:[Reference(s)]],14,FALSE))</f>
        <v>(1) 2 CFR 200.203;
(5) 31 USC 6102</v>
      </c>
    </row>
    <row r="188" spans="1:18" ht="39" thickBot="1" x14ac:dyDescent="0.3">
      <c r="A188" s="1140"/>
      <c r="B188" s="1065"/>
      <c r="C188" s="1065"/>
      <c r="D188" s="1045" t="s">
        <v>2019</v>
      </c>
      <c r="E188" s="1046" t="s">
        <v>2020</v>
      </c>
      <c r="F188" s="1011" t="s">
        <v>1632</v>
      </c>
      <c r="G188" s="1047" t="str">
        <f>IF(VLOOKUP(_xlfn.TEXTBEFORE($J188,";",1,0,1),Table2[[Label]:[Reference(s)]],2,FALSE)=0,"",VLOOKUP(_xlfn.TEXTBEFORE($J188,";",1,0,1),Table2[[Label]:[Reference(s)]],2,FALSE))</f>
        <v>A description of the program (assistance listing) award audit procedures, including program-specific requirements not covered by 2 CFR 200.</v>
      </c>
      <c r="H188" s="1048" t="s">
        <v>1633</v>
      </c>
      <c r="I188" s="1049" t="s">
        <v>1639</v>
      </c>
      <c r="J188" s="1087" t="s">
        <v>571</v>
      </c>
      <c r="K188" s="1048" t="s">
        <v>1640</v>
      </c>
      <c r="L188" s="1054" t="str">
        <f>IF(VLOOKUP(_xlfn.TEXTBEFORE($J188,";",1,0,1),Table2[[Label]:[Reference(s)]],5,FALSE)=0,"",VLOOKUP(_xlfn.TEXTBEFORE($J188,";",1,0,1),Table2[[Label]:[Reference(s)]],5,FALSE))</f>
        <v>String</v>
      </c>
      <c r="M188" s="1047" t="str">
        <f>IF(VLOOKUP(_xlfn.TEXTBEFORE($J188,";",1,0,1),Table2[[Label]:[Reference(s)]],6,FALSE)=0,"",VLOOKUP(_xlfn.TEXTBEFORE($J188,";",1,0,1),Table2[[Label]:[Reference(s)]],6,FALSE))</f>
        <v/>
      </c>
      <c r="N188" s="1047" t="str">
        <f>IF(VLOOKUP(_xlfn.TEXTBEFORE($J188,";",1,0,1),Table2[[Label]:[Reference(s)]],7,FALSE)=0,"",VLOOKUP(_xlfn.TEXTBEFORE($J188,";",1,0,1),Table2[[Label]:[Reference(s)]],7,FALSE))</f>
        <v/>
      </c>
      <c r="O188" s="1047" t="str">
        <f>IF(VLOOKUP(_xlfn.TEXTBEFORE($J188,";",1,0,1),Table2[[Label]:[Reference(s)]],8,FALSE)=0,"",VLOOKUP(_xlfn.TEXTBEFORE($J188,";",1,0,1),Table2[[Label]:[Reference(s)]],8,FALSE))</f>
        <v>(3) 5000</v>
      </c>
      <c r="P188" s="1047" t="str">
        <f>IF(VLOOKUP(_xlfn.TEXTBEFORE($J188,";",1,0,1),Table2[[Label]:[Reference(s)]],9,FALSE)=0,"",VLOOKUP(_xlfn.TEXTBEFORE($J188,";",1,0,1),Table2[[Label]:[Reference(s)]],9,FALSE))</f>
        <v/>
      </c>
      <c r="Q188" s="1047" t="str">
        <f>IF(VLOOKUP(_xlfn.TEXTBEFORE($J188,";",1,0,1),Table2[[Label]:[Reference(s)]],10,FALSE)=0,"",VLOOKUP(_xlfn.TEXTBEFORE($J188,";",1,0,1),Table2[[Label]:[Reference(s)]],10,FALSE))</f>
        <v/>
      </c>
      <c r="R188" s="1057" t="str">
        <f>IF(VLOOKUP(_xlfn.TEXTBEFORE($J188,";",1,0,1),Table2[[Label]:[Reference(s)]],14,FALSE)=0,"",VLOOKUP(_xlfn.TEXTBEFORE($J188,";",1,0,1),Table2[[Label]:[Reference(s)]],14,FALSE))</f>
        <v>(1) 2 CFR 200.203;
(3) SAM.gov Assistance Listing;
(5) 31 USC 6102</v>
      </c>
    </row>
    <row r="189" spans="1:18" ht="45.75" customHeight="1" thickBot="1" x14ac:dyDescent="0.3">
      <c r="A189" s="1199" t="s">
        <v>2021</v>
      </c>
      <c r="B189" s="1065" t="s">
        <v>2022</v>
      </c>
      <c r="C189" s="1065" t="s">
        <v>1629</v>
      </c>
      <c r="D189" s="1042" t="s">
        <v>2023</v>
      </c>
      <c r="E189" s="1008" t="s">
        <v>2024</v>
      </c>
      <c r="F189" s="1009" t="s">
        <v>1632</v>
      </c>
      <c r="G189" s="1043" t="str">
        <f>IF(VLOOKUP(_xlfn.TEXTBEFORE($J189,";",1,0,1),Table2[[Label]:[Reference(s)]],2,FALSE)=0,"",VLOOKUP(_xlfn.TEXTBEFORE($J189,";",1,0,1),Table2[[Label]:[Reference(s)]],2,FALSE))</f>
        <v>A code that indicates the type of time period for which award documentation must be stored.</v>
      </c>
      <c r="H189" s="1009" t="s">
        <v>1633</v>
      </c>
      <c r="I189" s="1044" t="s">
        <v>1684</v>
      </c>
      <c r="J189" s="1085" t="s">
        <v>682</v>
      </c>
      <c r="K189" s="1009" t="s">
        <v>1640</v>
      </c>
      <c r="L189" s="1089" t="str">
        <f>IF(VLOOKUP(_xlfn.TEXTBEFORE($J189,";",1,0,1),Table2[[Label]:[Reference(s)]],5,FALSE)=0,"",VLOOKUP(_xlfn.TEXTBEFORE($J189,";",1,0,1),Table2[[Label]:[Reference(s)]],5,FALSE))</f>
        <v>String</v>
      </c>
      <c r="M189" s="1043" t="str">
        <f>IF(VLOOKUP(_xlfn.TEXTBEFORE($J189,";",1,0,1),Table2[[Label]:[Reference(s)]],6,FALSE)=0,"",VLOOKUP(_xlfn.TEXTBEFORE($J189,";",1,0,1),Table2[[Label]:[Reference(s)]],6,FALSE))</f>
        <v>A</v>
      </c>
      <c r="N189" s="1043">
        <f>IF(VLOOKUP(_xlfn.TEXTBEFORE($J189,";",1,0,1),Table2[[Label]:[Reference(s)]],7,FALSE)=0,"",VLOOKUP(_xlfn.TEXTBEFORE($J189,";",1,0,1),Table2[[Label]:[Reference(s)]],7,FALSE))</f>
        <v>1</v>
      </c>
      <c r="O189" s="1043">
        <f>IF(VLOOKUP(_xlfn.TEXTBEFORE($J189,";",1,0,1),Table2[[Label]:[Reference(s)]],8,FALSE)=0,"",VLOOKUP(_xlfn.TEXTBEFORE($J189,";",1,0,1),Table2[[Label]:[Reference(s)]],8,FALSE))</f>
        <v>1</v>
      </c>
      <c r="P189" s="1043" t="str">
        <f>IF(VLOOKUP(_xlfn.TEXTBEFORE($J189,";",1,0,1),Table2[[Label]:[Reference(s)]],9,FALSE)=0,"",VLOOKUP(_xlfn.TEXTBEFORE($J189,";",1,0,1),Table2[[Label]:[Reference(s)]],9,FALSE))</f>
        <v>M = Months;
Y = Years</v>
      </c>
      <c r="Q189" s="1043" t="str">
        <f>IF(VLOOKUP(_xlfn.TEXTBEFORE($J189,";",1,0,1),Table2[[Label]:[Reference(s)]],10,FALSE)=0,"",VLOOKUP(_xlfn.TEXTBEFORE($J189,";",1,0,1),Table2[[Label]:[Reference(s)]],10,FALSE))</f>
        <v/>
      </c>
      <c r="R189" s="1090" t="str">
        <f>IF(VLOOKUP(_xlfn.TEXTBEFORE($J189,";",1,0,1),Table2[[Label]:[Reference(s)]],14,FALSE)=0,"",VLOOKUP(_xlfn.TEXTBEFORE($J189,";",1,0,1),Table2[[Label]:[Reference(s)]],14,FALSE))</f>
        <v>(1) 2 CFR 200.203;
(5) 31 USC 6102</v>
      </c>
    </row>
    <row r="190" spans="1:18" ht="45.75" customHeight="1" thickBot="1" x14ac:dyDescent="0.3">
      <c r="A190" s="1200"/>
      <c r="B190" s="1065"/>
      <c r="C190" s="1065"/>
      <c r="D190" s="1036" t="s">
        <v>2025</v>
      </c>
      <c r="E190" s="1012" t="s">
        <v>2026</v>
      </c>
      <c r="F190" s="1011" t="s">
        <v>1632</v>
      </c>
      <c r="G190" s="1026" t="str">
        <f>IF(VLOOKUP(_xlfn.TEXTBEFORE($J190,";",1,0,1),Table2[[Label]:[Reference(s)]],2,FALSE)=0,"",VLOOKUP(_xlfn.TEXTBEFORE($J190,";",1,0,1),Table2[[Label]:[Reference(s)]],2,FALSE))</f>
        <v>The numeric length of time for which award documentation must be stored.</v>
      </c>
      <c r="H190" s="1011" t="s">
        <v>1633</v>
      </c>
      <c r="I190" s="1027" t="s">
        <v>1639</v>
      </c>
      <c r="J190" s="1018" t="s">
        <v>680</v>
      </c>
      <c r="K190" s="1011" t="s">
        <v>1640</v>
      </c>
      <c r="L190" s="1037" t="str">
        <f>IF(VLOOKUP(_xlfn.TEXTBEFORE($J190,";",1,0,1),Table2[[Label]:[Reference(s)]],5,FALSE)=0,"",VLOOKUP(_xlfn.TEXTBEFORE($J190,";",1,0,1),Table2[[Label]:[Reference(s)]],5,FALSE))</f>
        <v>Integer</v>
      </c>
      <c r="M190" s="1026" t="str">
        <f>IF(VLOOKUP(_xlfn.TEXTBEFORE($J190,";",1,0,1),Table2[[Label]:[Reference(s)]],6,FALSE)=0,"",VLOOKUP(_xlfn.TEXTBEFORE($J190,";",1,0,1),Table2[[Label]:[Reference(s)]],6,FALSE))</f>
        <v/>
      </c>
      <c r="N190" s="1026" t="str">
        <f>IF(VLOOKUP(_xlfn.TEXTBEFORE($J190,";",1,0,1),Table2[[Label]:[Reference(s)]],7,FALSE)=0,"",VLOOKUP(_xlfn.TEXTBEFORE($J190,";",1,0,1),Table2[[Label]:[Reference(s)]],7,FALSE))</f>
        <v/>
      </c>
      <c r="O190" s="1026">
        <f>IF(VLOOKUP(_xlfn.TEXTBEFORE($J190,";",1,0,1),Table2[[Label]:[Reference(s)]],8,FALSE)=0,"",VLOOKUP(_xlfn.TEXTBEFORE($J190,";",1,0,1),Table2[[Label]:[Reference(s)]],8,FALSE))</f>
        <v>10</v>
      </c>
      <c r="P190" s="1026" t="str">
        <f>IF(VLOOKUP(_xlfn.TEXTBEFORE($J190,";",1,0,1),Table2[[Label]:[Reference(s)]],9,FALSE)=0,"",VLOOKUP(_xlfn.TEXTBEFORE($J190,";",1,0,1),Table2[[Label]:[Reference(s)]],9,FALSE))</f>
        <v/>
      </c>
      <c r="Q190" s="1026" t="str">
        <f>IF(VLOOKUP(_xlfn.TEXTBEFORE($J190,";",1,0,1),Table2[[Label]:[Reference(s)]],10,FALSE)=0,"",VLOOKUP(_xlfn.TEXTBEFORE($J190,";",1,0,1),Table2[[Label]:[Reference(s)]],10,FALSE))</f>
        <v/>
      </c>
      <c r="R190" s="1038" t="str">
        <f>IF(VLOOKUP(_xlfn.TEXTBEFORE($J190,";",1,0,1),Table2[[Label]:[Reference(s)]],14,FALSE)=0,"",VLOOKUP(_xlfn.TEXTBEFORE($J190,";",1,0,1),Table2[[Label]:[Reference(s)]],14,FALSE))</f>
        <v>(1) 2 CFR 200.203;
(5) 31 USC 6102</v>
      </c>
    </row>
    <row r="191" spans="1:18" ht="39" thickBot="1" x14ac:dyDescent="0.3">
      <c r="A191" s="1200"/>
      <c r="B191" s="1065"/>
      <c r="C191" s="1065"/>
      <c r="D191" s="1045" t="s">
        <v>2027</v>
      </c>
      <c r="E191" s="1046" t="s">
        <v>2028</v>
      </c>
      <c r="F191" s="1011" t="s">
        <v>1632</v>
      </c>
      <c r="G191" s="1047" t="str">
        <f>IF(VLOOKUP(_xlfn.TEXTBEFORE($J191,";",1,0,1),Table2[[Label]:[Reference(s)]],2,FALSE)=0,"",VLOOKUP(_xlfn.TEXTBEFORE($J191,";",1,0,1),Table2[[Label]:[Reference(s)]],2,FALSE))</f>
        <v>A description of the award documentation required to be stored for the specified period.</v>
      </c>
      <c r="H191" s="1048" t="s">
        <v>1633</v>
      </c>
      <c r="I191" s="1049" t="s">
        <v>1639</v>
      </c>
      <c r="J191" s="1087" t="s">
        <v>677</v>
      </c>
      <c r="K191" s="1048" t="s">
        <v>1640</v>
      </c>
      <c r="L191" s="1054" t="str">
        <f>IF(VLOOKUP(_xlfn.TEXTBEFORE($J191,";",1,0,1),Table2[[Label]:[Reference(s)]],5,FALSE)=0,"",VLOOKUP(_xlfn.TEXTBEFORE($J191,";",1,0,1),Table2[[Label]:[Reference(s)]],5,FALSE))</f>
        <v>String</v>
      </c>
      <c r="M191" s="1047" t="str">
        <f>IF(VLOOKUP(_xlfn.TEXTBEFORE($J191,";",1,0,1),Table2[[Label]:[Reference(s)]],6,FALSE)=0,"",VLOOKUP(_xlfn.TEXTBEFORE($J191,";",1,0,1),Table2[[Label]:[Reference(s)]],6,FALSE))</f>
        <v/>
      </c>
      <c r="N191" s="1047" t="str">
        <f>IF(VLOOKUP(_xlfn.TEXTBEFORE($J191,";",1,0,1),Table2[[Label]:[Reference(s)]],7,FALSE)=0,"",VLOOKUP(_xlfn.TEXTBEFORE($J191,";",1,0,1),Table2[[Label]:[Reference(s)]],7,FALSE))</f>
        <v/>
      </c>
      <c r="O191" s="1047" t="str">
        <f>IF(VLOOKUP(_xlfn.TEXTBEFORE($J191,";",1,0,1),Table2[[Label]:[Reference(s)]],8,FALSE)=0,"",VLOOKUP(_xlfn.TEXTBEFORE($J191,";",1,0,1),Table2[[Label]:[Reference(s)]],8,FALSE))</f>
        <v>(3) 5000</v>
      </c>
      <c r="P191" s="1047" t="str">
        <f>IF(VLOOKUP(_xlfn.TEXTBEFORE($J191,";",1,0,1),Table2[[Label]:[Reference(s)]],9,FALSE)=0,"",VLOOKUP(_xlfn.TEXTBEFORE($J191,";",1,0,1),Table2[[Label]:[Reference(s)]],9,FALSE))</f>
        <v/>
      </c>
      <c r="Q191" s="1047" t="str">
        <f>IF(VLOOKUP(_xlfn.TEXTBEFORE($J191,";",1,0,1),Table2[[Label]:[Reference(s)]],10,FALSE)=0,"",VLOOKUP(_xlfn.TEXTBEFORE($J191,";",1,0,1),Table2[[Label]:[Reference(s)]],10,FALSE))</f>
        <v/>
      </c>
      <c r="R191" s="1057" t="str">
        <f>IF(VLOOKUP(_xlfn.TEXTBEFORE($J191,";",1,0,1),Table2[[Label]:[Reference(s)]],14,FALSE)=0,"",VLOOKUP(_xlfn.TEXTBEFORE($J191,";",1,0,1),Table2[[Label]:[Reference(s)]],14,FALSE))</f>
        <v>(1) 2 CFR 200.203;
(3) SAM.gov Assistance Listing;
(5) 31 USC 6102</v>
      </c>
    </row>
    <row r="192" spans="1:18" ht="51.75" thickBot="1" x14ac:dyDescent="0.3">
      <c r="A192" s="1201" t="s">
        <v>2029</v>
      </c>
      <c r="B192" s="1065" t="s">
        <v>2030</v>
      </c>
      <c r="C192" s="1065" t="s">
        <v>1696</v>
      </c>
      <c r="D192" s="1042" t="s">
        <v>2031</v>
      </c>
      <c r="E192" s="1008" t="s">
        <v>2032</v>
      </c>
      <c r="F192" s="1009" t="s">
        <v>1632</v>
      </c>
      <c r="G192" s="1043" t="str">
        <f>IF(VLOOKUP(_xlfn.TEXTBEFORE($J192,";",1,0,1),Table2[[Label]:[Reference(s)]],2,FALSE)=0,"",VLOOKUP(_xlfn.TEXTBEFORE($J192,";",1,0,1),Table2[[Label]:[Reference(s)]],2,FALSE))</f>
        <v>A short description or reference to an act, executive order, public law, statute, or USC, in addition to those already identified in 2 CFR 200 and the program (assistance listing) authorization, with which award recipients must comply.</v>
      </c>
      <c r="H192" s="1009" t="s">
        <v>1638</v>
      </c>
      <c r="I192" s="1044" t="s">
        <v>1639</v>
      </c>
      <c r="J192" s="1085" t="s">
        <v>580</v>
      </c>
      <c r="K192" s="1009" t="s">
        <v>1640</v>
      </c>
      <c r="L192" s="1089" t="str">
        <f>IF(VLOOKUP(_xlfn.TEXTBEFORE($J192,";",1,0,1),Table2[[Label]:[Reference(s)]],5,FALSE)=0,"",VLOOKUP(_xlfn.TEXTBEFORE($J192,";",1,0,1),Table2[[Label]:[Reference(s)]],5,FALSE))</f>
        <v>String</v>
      </c>
      <c r="M192" s="1043" t="str">
        <f>IF(VLOOKUP(_xlfn.TEXTBEFORE($J192,";",1,0,1),Table2[[Label]:[Reference(s)]],6,FALSE)=0,"",VLOOKUP(_xlfn.TEXTBEFORE($J192,";",1,0,1),Table2[[Label]:[Reference(s)]],6,FALSE))</f>
        <v/>
      </c>
      <c r="N192" s="1043" t="str">
        <f>IF(VLOOKUP(_xlfn.TEXTBEFORE($J192,";",1,0,1),Table2[[Label]:[Reference(s)]],7,FALSE)=0,"",VLOOKUP(_xlfn.TEXTBEFORE($J192,";",1,0,1),Table2[[Label]:[Reference(s)]],7,FALSE))</f>
        <v/>
      </c>
      <c r="O192" s="1026">
        <v>5000</v>
      </c>
      <c r="P192" s="1043" t="str">
        <f>IF(VLOOKUP(_xlfn.TEXTBEFORE($J192,";",1,0,1),Table2[[Label]:[Reference(s)]],9,FALSE)=0,"",VLOOKUP(_xlfn.TEXTBEFORE($J192,";",1,0,1),Table2[[Label]:[Reference(s)]],9,FALSE))</f>
        <v/>
      </c>
      <c r="Q192" s="1043" t="str">
        <f>IF(VLOOKUP(_xlfn.TEXTBEFORE($J192,";",1,0,1),Table2[[Label]:[Reference(s)]],10,FALSE)=0,"",VLOOKUP(_xlfn.TEXTBEFORE($J192,";",1,0,1),Table2[[Label]:[Reference(s)]],10,FALSE))</f>
        <v/>
      </c>
      <c r="R192" s="1090" t="str">
        <f>IF(VLOOKUP(_xlfn.TEXTBEFORE($J192,";",1,0,1),Table2[[Label]:[Reference(s)]],14,FALSE)=0,"",VLOOKUP(_xlfn.TEXTBEFORE($J192,";",1,0,1),Table2[[Label]:[Reference(s)]],14,FALSE))</f>
        <v>(1) 2 CFR 200.203;
(3) SAM.gov Assistance Listing;
(5) 31 USC 6102</v>
      </c>
    </row>
    <row r="193" spans="1:18" ht="39" thickBot="1" x14ac:dyDescent="0.3">
      <c r="A193" s="1201"/>
      <c r="B193" s="1065"/>
      <c r="C193" s="1065"/>
      <c r="D193" s="1045" t="s">
        <v>2033</v>
      </c>
      <c r="E193" s="1046" t="s">
        <v>2034</v>
      </c>
      <c r="F193" s="1011" t="s">
        <v>1632</v>
      </c>
      <c r="G193" s="1047" t="str">
        <f>IF(VLOOKUP(_xlfn.TEXTBEFORE($J193,";",1,0,1),Table2[[Label]:[Reference(s)]],2,FALSE)=0,"",VLOOKUP(_xlfn.TEXTBEFORE($J193,";",1,0,1),Table2[[Label]:[Reference(s)]],2,FALSE))</f>
        <v>The web address (URL) where the additional program (assistance listing) requirement with which award recipients must comply is accessible.</v>
      </c>
      <c r="H193" s="1048" t="s">
        <v>1638</v>
      </c>
      <c r="I193" s="1049" t="s">
        <v>1639</v>
      </c>
      <c r="J193" s="1087" t="s">
        <v>582</v>
      </c>
      <c r="K193" s="1048" t="s">
        <v>1640</v>
      </c>
      <c r="L193" s="1054" t="str">
        <f>IF(VLOOKUP(_xlfn.TEXTBEFORE($J193,";",1,0,1),Table2[[Label]:[Reference(s)]],5,FALSE)=0,"",VLOOKUP(_xlfn.TEXTBEFORE($J193,";",1,0,1),Table2[[Label]:[Reference(s)]],5,FALSE))</f>
        <v>String</v>
      </c>
      <c r="M193" s="1047" t="str">
        <f>IF(VLOOKUP(_xlfn.TEXTBEFORE($J193,";",1,0,1),Table2[[Label]:[Reference(s)]],6,FALSE)=0,"",VLOOKUP(_xlfn.TEXTBEFORE($J193,";",1,0,1),Table2[[Label]:[Reference(s)]],6,FALSE))</f>
        <v/>
      </c>
      <c r="N193" s="1047" t="str">
        <f>IF(VLOOKUP(_xlfn.TEXTBEFORE($J193,";",1,0,1),Table2[[Label]:[Reference(s)]],7,FALSE)=0,"",VLOOKUP(_xlfn.TEXTBEFORE($J193,";",1,0,1),Table2[[Label]:[Reference(s)]],7,FALSE))</f>
        <v/>
      </c>
      <c r="O193" s="1047">
        <f>IF(VLOOKUP(_xlfn.TEXTBEFORE($J193,";",1,0,1),Table2[[Label]:[Reference(s)]],8,FALSE)=0,"",VLOOKUP(_xlfn.TEXTBEFORE($J193,";",1,0,1),Table2[[Label]:[Reference(s)]],8,FALSE))</f>
        <v>255</v>
      </c>
      <c r="P193" s="1047" t="str">
        <f>IF(VLOOKUP(_xlfn.TEXTBEFORE($J193,";",1,0,1),Table2[[Label]:[Reference(s)]],9,FALSE)=0,"",VLOOKUP(_xlfn.TEXTBEFORE($J193,";",1,0,1),Table2[[Label]:[Reference(s)]],9,FALSE))</f>
        <v/>
      </c>
      <c r="Q193" s="1047" t="str">
        <f>IF(VLOOKUP(_xlfn.TEXTBEFORE($J193,";",1,0,1),Table2[[Label]:[Reference(s)]],10,FALSE)=0,"",VLOOKUP(_xlfn.TEXTBEFORE($J193,";",1,0,1),Table2[[Label]:[Reference(s)]],10,FALSE))</f>
        <v/>
      </c>
      <c r="R193" s="1057" t="str">
        <f>IF(VLOOKUP(_xlfn.TEXTBEFORE($J193,";",1,0,1),Table2[[Label]:[Reference(s)]],14,FALSE)=0,"",VLOOKUP(_xlfn.TEXTBEFORE($J193,";",1,0,1),Table2[[Label]:[Reference(s)]],14,FALSE))</f>
        <v>(1) 2 CFR 200.203;
(5) 31 USC 6102</v>
      </c>
    </row>
    <row r="194" spans="1:18" ht="39" thickBot="1" x14ac:dyDescent="0.3">
      <c r="A194" s="1140">
        <v>8.1300000000000008</v>
      </c>
      <c r="B194" s="1065" t="s">
        <v>2035</v>
      </c>
      <c r="C194" s="1065" t="s">
        <v>1696</v>
      </c>
      <c r="D194" s="1042" t="s">
        <v>2036</v>
      </c>
      <c r="E194" s="1008" t="s">
        <v>2037</v>
      </c>
      <c r="F194" s="1009" t="s">
        <v>1632</v>
      </c>
      <c r="G194" s="1043" t="str">
        <f>IF(VLOOKUP(_xlfn.TEXTBEFORE($J194,";",1,0,1),Table2[[Label]:[Reference(s)]],2,FALSE)=0,"",VLOOKUP(_xlfn.TEXTBEFORE($J194,";",1,0,1),Table2[[Label]:[Reference(s)]],2,FALSE))</f>
        <v>A description of the reference to additional program (assistance listing) guidelines, brochures, and information that would inform award applicants.</v>
      </c>
      <c r="H194" s="1009" t="s">
        <v>1638</v>
      </c>
      <c r="I194" s="1044" t="s">
        <v>1639</v>
      </c>
      <c r="J194" s="1085" t="s">
        <v>632</v>
      </c>
      <c r="K194" s="1009" t="s">
        <v>1640</v>
      </c>
      <c r="L194" s="1089" t="str">
        <f>IF(VLOOKUP(_xlfn.TEXTBEFORE($J194,";",1,0,1),Table2[[Label]:[Reference(s)]],5,FALSE)=0,"",VLOOKUP(_xlfn.TEXTBEFORE($J194,";",1,0,1),Table2[[Label]:[Reference(s)]],5,FALSE))</f>
        <v>String</v>
      </c>
      <c r="M194" s="1043" t="str">
        <f>IF(VLOOKUP(_xlfn.TEXTBEFORE($J194,";",1,0,1),Table2[[Label]:[Reference(s)]],6,FALSE)=0,"",VLOOKUP(_xlfn.TEXTBEFORE($J194,";",1,0,1),Table2[[Label]:[Reference(s)]],6,FALSE))</f>
        <v/>
      </c>
      <c r="N194" s="1043" t="str">
        <f>IF(VLOOKUP(_xlfn.TEXTBEFORE($J194,";",1,0,1),Table2[[Label]:[Reference(s)]],7,FALSE)=0,"",VLOOKUP(_xlfn.TEXTBEFORE($J194,";",1,0,1),Table2[[Label]:[Reference(s)]],7,FALSE))</f>
        <v/>
      </c>
      <c r="O194" s="1043" t="str">
        <f>IF(VLOOKUP(_xlfn.TEXTBEFORE($J194,";",1,0,1),Table2[[Label]:[Reference(s)]],8,FALSE)=0,"",VLOOKUP(_xlfn.TEXTBEFORE($J194,";",1,0,1),Table2[[Label]:[Reference(s)]],8,FALSE))</f>
        <v>(3) 5000</v>
      </c>
      <c r="P194" s="1043" t="str">
        <f>IF(VLOOKUP(_xlfn.TEXTBEFORE($J194,";",1,0,1),Table2[[Label]:[Reference(s)]],9,FALSE)=0,"",VLOOKUP(_xlfn.TEXTBEFORE($J194,";",1,0,1),Table2[[Label]:[Reference(s)]],9,FALSE))</f>
        <v/>
      </c>
      <c r="Q194" s="1043" t="str">
        <f>IF(VLOOKUP(_xlfn.TEXTBEFORE($J194,";",1,0,1),Table2[[Label]:[Reference(s)]],10,FALSE)=0,"",VLOOKUP(_xlfn.TEXTBEFORE($J194,";",1,0,1),Table2[[Label]:[Reference(s)]],10,FALSE))</f>
        <v/>
      </c>
      <c r="R194" s="1090" t="str">
        <f>IF(VLOOKUP(_xlfn.TEXTBEFORE($J194,";",1,0,1),Table2[[Label]:[Reference(s)]],14,FALSE)=0,"",VLOOKUP(_xlfn.TEXTBEFORE($J194,";",1,0,1),Table2[[Label]:[Reference(s)]],14,FALSE))</f>
        <v>(1) 2 CFR 200.203;
(3) SAM.gov Assistance Listing;
(5) 31 USC 6102</v>
      </c>
    </row>
    <row r="195" spans="1:18" ht="39" thickBot="1" x14ac:dyDescent="0.3">
      <c r="A195" s="1140"/>
      <c r="B195" s="1065"/>
      <c r="C195" s="1065"/>
      <c r="D195" s="1045" t="s">
        <v>2038</v>
      </c>
      <c r="E195" s="1046" t="s">
        <v>2039</v>
      </c>
      <c r="F195" s="1011" t="s">
        <v>1632</v>
      </c>
      <c r="G195" s="1047" t="str">
        <f>IF(VLOOKUP(_xlfn.TEXTBEFORE($J195,";",1,0,1),Table2[[Label]:[Reference(s)]],2,FALSE)=0,"",VLOOKUP(_xlfn.TEXTBEFORE($J195,";",1,0,1),Table2[[Label]:[Reference(s)]],2,FALSE))</f>
        <v>The web address (URL) where additional guidelines, brochures, and information that would inform award applicants are accessible.</v>
      </c>
      <c r="H195" s="1048" t="s">
        <v>1638</v>
      </c>
      <c r="I195" s="1049" t="s">
        <v>1639</v>
      </c>
      <c r="J195" s="1087" t="s">
        <v>633</v>
      </c>
      <c r="K195" s="1048" t="s">
        <v>1640</v>
      </c>
      <c r="L195" s="1054" t="str">
        <f>IF(VLOOKUP(_xlfn.TEXTBEFORE($J195,";",1,0,1),Table2[[Label]:[Reference(s)]],5,FALSE)=0,"",VLOOKUP(_xlfn.TEXTBEFORE($J195,";",1,0,1),Table2[[Label]:[Reference(s)]],5,FALSE))</f>
        <v>String</v>
      </c>
      <c r="M195" s="1047" t="str">
        <f>IF(VLOOKUP(_xlfn.TEXTBEFORE($J195,";",1,0,1),Table2[[Label]:[Reference(s)]],6,FALSE)=0,"",VLOOKUP(_xlfn.TEXTBEFORE($J195,";",1,0,1),Table2[[Label]:[Reference(s)]],6,FALSE))</f>
        <v/>
      </c>
      <c r="N195" s="1047" t="str">
        <f>IF(VLOOKUP(_xlfn.TEXTBEFORE($J195,";",1,0,1),Table2[[Label]:[Reference(s)]],7,FALSE)=0,"",VLOOKUP(_xlfn.TEXTBEFORE($J195,";",1,0,1),Table2[[Label]:[Reference(s)]],7,FALSE))</f>
        <v/>
      </c>
      <c r="O195" s="1047">
        <f>IF(VLOOKUP(_xlfn.TEXTBEFORE($J195,";",1,0,1),Table2[[Label]:[Reference(s)]],8,FALSE)=0,"",VLOOKUP(_xlfn.TEXTBEFORE($J195,";",1,0,1),Table2[[Label]:[Reference(s)]],8,FALSE))</f>
        <v>255</v>
      </c>
      <c r="P195" s="1047" t="str">
        <f>IF(VLOOKUP(_xlfn.TEXTBEFORE($J195,";",1,0,1),Table2[[Label]:[Reference(s)]],9,FALSE)=0,"",VLOOKUP(_xlfn.TEXTBEFORE($J195,";",1,0,1),Table2[[Label]:[Reference(s)]],9,FALSE))</f>
        <v/>
      </c>
      <c r="Q195" s="1047" t="str">
        <f>IF(VLOOKUP(_xlfn.TEXTBEFORE($J195,";",1,0,1),Table2[[Label]:[Reference(s)]],10,FALSE)=0,"",VLOOKUP(_xlfn.TEXTBEFORE($J195,";",1,0,1),Table2[[Label]:[Reference(s)]],10,FALSE))</f>
        <v/>
      </c>
      <c r="R195" s="1057" t="str">
        <f>IF(VLOOKUP(_xlfn.TEXTBEFORE($J195,";",1,0,1),Table2[[Label]:[Reference(s)]],14,FALSE)=0,"",VLOOKUP(_xlfn.TEXTBEFORE($J195,";",1,0,1),Table2[[Label]:[Reference(s)]],14,FALSE))</f>
        <v>(1) 2 CFR 200.203;
(5) 31 USC 6102</v>
      </c>
    </row>
    <row r="196" spans="1:18" ht="132.75" customHeight="1" thickBot="1" x14ac:dyDescent="0.3">
      <c r="A196" s="1140">
        <v>8.14</v>
      </c>
      <c r="B196" s="1065" t="s">
        <v>2040</v>
      </c>
      <c r="C196" s="1065" t="s">
        <v>2041</v>
      </c>
      <c r="D196" s="1042" t="s">
        <v>2042</v>
      </c>
      <c r="E196" s="1008" t="s">
        <v>4702</v>
      </c>
      <c r="F196" s="1009" t="s">
        <v>4676</v>
      </c>
      <c r="G196" s="1043" t="str">
        <f>IF(VLOOKUP(_xlfn.TEXTBEFORE($J196,";",1,0,1),Table2[[Label]:[Reference(s)]],2,FALSE)=0,"",VLOOKUP(_xlfn.TEXTBEFORE($J196,";",1,0,1),Table2[[Label]:[Reference(s)]],2,FALSE))</f>
        <v>A code that indicates whether the program (assistance listing) or funding opportunity project has a formula, cost sharing, or maintenance of effort (MOE) requirement.</v>
      </c>
      <c r="H196" s="1009" t="s">
        <v>1633</v>
      </c>
      <c r="I196" s="1009" t="s">
        <v>1684</v>
      </c>
      <c r="J196" s="1109" t="s">
        <v>4517</v>
      </c>
      <c r="K196" s="1064" t="s">
        <v>1635</v>
      </c>
      <c r="L196" s="1089" t="str">
        <f>IF(VLOOKUP(_xlfn.TEXTBEFORE($J196,";",1,0,1),Table2[[Label]:[Reference(s)]],5,FALSE)=0,"",VLOOKUP(_xlfn.TEXTBEFORE($J196,";",1,0,1),Table2[[Label]:[Reference(s)]],5,FALSE))</f>
        <v>String</v>
      </c>
      <c r="M196" s="1043" t="str">
        <f>IF(VLOOKUP(_xlfn.TEXTBEFORE($J196,";",1,0,1),Table2[[Label]:[Reference(s)]],6,FALSE)=0,"",VLOOKUP(_xlfn.TEXTBEFORE($J196,";",1,0,1),Table2[[Label]:[Reference(s)]],6,FALSE))</f>
        <v>A</v>
      </c>
      <c r="N196" s="1043" t="str">
        <f>IF(VLOOKUP(_xlfn.TEXTBEFORE($J196,";",1,0,1),Table2[[Label]:[Reference(s)]],7,FALSE)=0,"",VLOOKUP(_xlfn.TEXTBEFORE($J196,";",1,0,1),Table2[[Label]:[Reference(s)]],7,FALSE))</f>
        <v/>
      </c>
      <c r="O196" s="1043">
        <f>IF(VLOOKUP(_xlfn.TEXTBEFORE($J196,";",1,0,1),Table2[[Label]:[Reference(s)]],8,FALSE)=0,"",VLOOKUP(_xlfn.TEXTBEFORE($J196,";",1,0,1),Table2[[Label]:[Reference(s)]],8,FALSE))</f>
        <v>1</v>
      </c>
      <c r="P196" s="1043" t="str">
        <f>IF(VLOOKUP(_xlfn.TEXTBEFORE($J196,";",1,0,1),Table2[[Label]:[Reference(s)]],9,FALSE)=0,"",VLOOKUP(_xlfn.TEXTBEFORE($J196,";",1,0,1),Table2[[Label]:[Reference(s)]],9,FALSE))</f>
        <v>M = MOE;
F = Formula;
S = Cost Sharing
N = Not Applicable</v>
      </c>
      <c r="Q196" s="1043" t="str">
        <f>IF(VLOOKUP(_xlfn.TEXTBEFORE($J196,";",1,0,1),Table2[[Label]:[Reference(s)]],10,FALSE)=0,"",VLOOKUP(_xlfn.TEXTBEFORE($J196,";",1,0,1),Table2[[Label]:[Reference(s)]],10,FALSE))</f>
        <v>M = This listing has maintenance of effort (MOE) requirements;
F = This listing awards funds to recipients based on a statutory or regulatory formula;
S = This listing has award recipient contribution requirements
N = This listing does not have any statutory/regulatory formula, cost sharing, or maintenance of effort requirements</v>
      </c>
      <c r="R196" s="1090" t="str">
        <f>IF(VLOOKUP(_xlfn.TEXTBEFORE($J196,";",1,0,1),Table2[[Label]:[Reference(s)]],14,FALSE)=0,"",VLOOKUP(_xlfn.TEXTBEFORE($J196,";",1,0,1),Table2[[Label]:[Reference(s)]],14,FALSE))</f>
        <v>(1) 2 CFR 200.203;
(3) SAM.gov Assistance Listing;
(5) 31 USC 6102</v>
      </c>
    </row>
    <row r="197" spans="1:18" ht="51.75" thickBot="1" x14ac:dyDescent="0.3">
      <c r="A197" s="1140"/>
      <c r="B197" s="1065"/>
      <c r="C197" s="1065"/>
      <c r="D197" s="1036" t="s">
        <v>2043</v>
      </c>
      <c r="E197" s="1012" t="s">
        <v>2044</v>
      </c>
      <c r="F197" s="1011" t="s">
        <v>1632</v>
      </c>
      <c r="G197" s="1026" t="str">
        <f>IF(VLOOKUP(_xlfn.TEXTBEFORE($J197,";",1,0,1),Table2[[Label]:[Reference(s)]],2,FALSE)=0,"",VLOOKUP(_xlfn.TEXTBEFORE($J197,";",1,0,1),Table2[[Label]:[Reference(s)]],2,FALSE))</f>
        <v>The title of the statutory formula or administrative rule reference in the CFR.</v>
      </c>
      <c r="H197" s="1011" t="s">
        <v>4680</v>
      </c>
      <c r="I197" s="1011" t="s">
        <v>1639</v>
      </c>
      <c r="J197" s="1110" t="s">
        <v>620</v>
      </c>
      <c r="K197" s="1011" t="s">
        <v>1640</v>
      </c>
      <c r="L197" s="1037" t="str">
        <f>IF(VLOOKUP(_xlfn.TEXTBEFORE($J197,";",1,0,1),Table2[[Label]:[Reference(s)]],5,FALSE)=0,"",VLOOKUP(_xlfn.TEXTBEFORE($J197,";",1,0,1),Table2[[Label]:[Reference(s)]],5,FALSE))</f>
        <v>String</v>
      </c>
      <c r="M197" s="1026" t="str">
        <f>IF(VLOOKUP(_xlfn.TEXTBEFORE($J197,";",1,0,1),Table2[[Label]:[Reference(s)]],6,FALSE)=0,"",VLOOKUP(_xlfn.TEXTBEFORE($J197,";",1,0,1),Table2[[Label]:[Reference(s)]],6,FALSE))</f>
        <v/>
      </c>
      <c r="N197" s="1026" t="str">
        <f>IF(VLOOKUP(_xlfn.TEXTBEFORE($J197,";",1,0,1),Table2[[Label]:[Reference(s)]],7,FALSE)=0,"",VLOOKUP(_xlfn.TEXTBEFORE($J197,";",1,0,1),Table2[[Label]:[Reference(s)]],7,FALSE))</f>
        <v/>
      </c>
      <c r="O197" s="1026">
        <f>IF(VLOOKUP(_xlfn.TEXTBEFORE($J197,";",1,0,1),Table2[[Label]:[Reference(s)]],8,FALSE)=0,"",VLOOKUP(_xlfn.TEXTBEFORE($J197,";",1,0,1),Table2[[Label]:[Reference(s)]],8,FALSE))</f>
        <v>255</v>
      </c>
      <c r="P197" s="1026" t="str">
        <f>IF(VLOOKUP(_xlfn.TEXTBEFORE($J197,";",1,0,1),Table2[[Label]:[Reference(s)]],9,FALSE)=0,"",VLOOKUP(_xlfn.TEXTBEFORE($J197,";",1,0,1),Table2[[Label]:[Reference(s)]],9,FALSE))</f>
        <v/>
      </c>
      <c r="Q197" s="1026" t="str">
        <f>IF(VLOOKUP(_xlfn.TEXTBEFORE($J197,";",1,0,1),Table2[[Label]:[Reference(s)]],10,FALSE)=0,"",VLOOKUP(_xlfn.TEXTBEFORE($J197,";",1,0,1),Table2[[Label]:[Reference(s)]],10,FALSE))</f>
        <v/>
      </c>
      <c r="R197" s="1038" t="str">
        <f>IF(VLOOKUP(_xlfn.TEXTBEFORE($J197,";",1,0,1),Table2[[Label]:[Reference(s)]],14,FALSE)=0,"",VLOOKUP(_xlfn.TEXTBEFORE($J197,";",1,0,1),Table2[[Label]:[Reference(s)]],14,FALSE))</f>
        <v>(1) 2 CFR 200.203;
(3) SAM.gov Assistance Listing;
(5) 31 USC 6102</v>
      </c>
    </row>
    <row r="198" spans="1:18" ht="51.75" thickBot="1" x14ac:dyDescent="0.3">
      <c r="A198" s="1140"/>
      <c r="B198" s="1065"/>
      <c r="C198" s="1065"/>
      <c r="D198" s="1036" t="s">
        <v>2045</v>
      </c>
      <c r="E198" s="1012" t="s">
        <v>2046</v>
      </c>
      <c r="F198" s="1011" t="s">
        <v>1632</v>
      </c>
      <c r="G198" s="1026" t="str">
        <f>IF(VLOOKUP(_xlfn.TEXTBEFORE($J198,";",1,0,1),Table2[[Label]:[Reference(s)]],2,FALSE)=0,"",VLOOKUP(_xlfn.TEXTBEFORE($J198,";",1,0,1),Table2[[Label]:[Reference(s)]],2,FALSE))</f>
        <v>The chapter of the statutory formula or administrative rule reference in the CFR.</v>
      </c>
      <c r="H198" s="1011" t="s">
        <v>4680</v>
      </c>
      <c r="I198" s="1011" t="s">
        <v>1639</v>
      </c>
      <c r="J198" s="1110" t="s">
        <v>608</v>
      </c>
      <c r="K198" s="1011" t="s">
        <v>1640</v>
      </c>
      <c r="L198" s="1037" t="str">
        <f>IF(VLOOKUP(_xlfn.TEXTBEFORE($J198,";",1,0,1),Table2[[Label]:[Reference(s)]],5,FALSE)=0,"",VLOOKUP(_xlfn.TEXTBEFORE($J198,";",1,0,1),Table2[[Label]:[Reference(s)]],5,FALSE))</f>
        <v>String</v>
      </c>
      <c r="M198" s="1026" t="str">
        <f>IF(VLOOKUP(_xlfn.TEXTBEFORE($J198,";",1,0,1),Table2[[Label]:[Reference(s)]],6,FALSE)=0,"",VLOOKUP(_xlfn.TEXTBEFORE($J198,";",1,0,1),Table2[[Label]:[Reference(s)]],6,FALSE))</f>
        <v/>
      </c>
      <c r="N198" s="1026" t="str">
        <f>IF(VLOOKUP(_xlfn.TEXTBEFORE($J198,";",1,0,1),Table2[[Label]:[Reference(s)]],7,FALSE)=0,"",VLOOKUP(_xlfn.TEXTBEFORE($J198,";",1,0,1),Table2[[Label]:[Reference(s)]],7,FALSE))</f>
        <v/>
      </c>
      <c r="O198" s="1026">
        <f>IF(VLOOKUP(_xlfn.TEXTBEFORE($J198,";",1,0,1),Table2[[Label]:[Reference(s)]],8,FALSE)=0,"",VLOOKUP(_xlfn.TEXTBEFORE($J198,";",1,0,1),Table2[[Label]:[Reference(s)]],8,FALSE))</f>
        <v>60</v>
      </c>
      <c r="P198" s="1026" t="str">
        <f>IF(VLOOKUP(_xlfn.TEXTBEFORE($J198,";",1,0,1),Table2[[Label]:[Reference(s)]],9,FALSE)=0,"",VLOOKUP(_xlfn.TEXTBEFORE($J198,";",1,0,1),Table2[[Label]:[Reference(s)]],9,FALSE))</f>
        <v/>
      </c>
      <c r="Q198" s="1026" t="str">
        <f>IF(VLOOKUP(_xlfn.TEXTBEFORE($J198,";",1,0,1),Table2[[Label]:[Reference(s)]],10,FALSE)=0,"",VLOOKUP(_xlfn.TEXTBEFORE($J198,";",1,0,1),Table2[[Label]:[Reference(s)]],10,FALSE))</f>
        <v/>
      </c>
      <c r="R198" s="1038" t="str">
        <f>IF(VLOOKUP(_xlfn.TEXTBEFORE($J198,";",1,0,1),Table2[[Label]:[Reference(s)]],14,FALSE)=0,"",VLOOKUP(_xlfn.TEXTBEFORE($J198,";",1,0,1),Table2[[Label]:[Reference(s)]],14,FALSE))</f>
        <v>(1) 2 CFR 200.203;
(3) SAM.gov Assistance Listing;
(5) 31 USC 6102</v>
      </c>
    </row>
    <row r="199" spans="1:18" ht="51.75" thickBot="1" x14ac:dyDescent="0.3">
      <c r="A199" s="1140"/>
      <c r="B199" s="1065"/>
      <c r="C199" s="1065"/>
      <c r="D199" s="1036" t="s">
        <v>2047</v>
      </c>
      <c r="E199" s="1012" t="s">
        <v>2048</v>
      </c>
      <c r="F199" s="1011" t="s">
        <v>1632</v>
      </c>
      <c r="G199" s="1026" t="str">
        <f>IF(VLOOKUP(_xlfn.TEXTBEFORE($J199,";",1,0,1),Table2[[Label]:[Reference(s)]],2,FALSE)=0,"",VLOOKUP(_xlfn.TEXTBEFORE($J199,";",1,0,1),Table2[[Label]:[Reference(s)]],2,FALSE))</f>
        <v>The part of the statutory formula or administrative rule reference in the CFR.</v>
      </c>
      <c r="H199" s="1011" t="s">
        <v>4680</v>
      </c>
      <c r="I199" s="1011" t="s">
        <v>1639</v>
      </c>
      <c r="J199" s="1110" t="s">
        <v>611</v>
      </c>
      <c r="K199" s="1011" t="s">
        <v>1640</v>
      </c>
      <c r="L199" s="1037" t="str">
        <f>IF(VLOOKUP(_xlfn.TEXTBEFORE($J199,";",1,0,1),Table2[[Label]:[Reference(s)]],5,FALSE)=0,"",VLOOKUP(_xlfn.TEXTBEFORE($J199,";",1,0,1),Table2[[Label]:[Reference(s)]],5,FALSE))</f>
        <v>String</v>
      </c>
      <c r="M199" s="1026" t="str">
        <f>IF(VLOOKUP(_xlfn.TEXTBEFORE($J199,";",1,0,1),Table2[[Label]:[Reference(s)]],6,FALSE)=0,"",VLOOKUP(_xlfn.TEXTBEFORE($J199,";",1,0,1),Table2[[Label]:[Reference(s)]],6,FALSE))</f>
        <v/>
      </c>
      <c r="N199" s="1026" t="str">
        <f>IF(VLOOKUP(_xlfn.TEXTBEFORE($J199,";",1,0,1),Table2[[Label]:[Reference(s)]],7,FALSE)=0,"",VLOOKUP(_xlfn.TEXTBEFORE($J199,";",1,0,1),Table2[[Label]:[Reference(s)]],7,FALSE))</f>
        <v/>
      </c>
      <c r="O199" s="1026">
        <f>IF(VLOOKUP(_xlfn.TEXTBEFORE($J199,";",1,0,1),Table2[[Label]:[Reference(s)]],8,FALSE)=0,"",VLOOKUP(_xlfn.TEXTBEFORE($J199,";",1,0,1),Table2[[Label]:[Reference(s)]],8,FALSE))</f>
        <v>60</v>
      </c>
      <c r="P199" s="1026" t="str">
        <f>IF(VLOOKUP(_xlfn.TEXTBEFORE($J199,";",1,0,1),Table2[[Label]:[Reference(s)]],9,FALSE)=0,"",VLOOKUP(_xlfn.TEXTBEFORE($J199,";",1,0,1),Table2[[Label]:[Reference(s)]],9,FALSE))</f>
        <v/>
      </c>
      <c r="Q199" s="1026" t="str">
        <f>IF(VLOOKUP(_xlfn.TEXTBEFORE($J199,";",1,0,1),Table2[[Label]:[Reference(s)]],10,FALSE)=0,"",VLOOKUP(_xlfn.TEXTBEFORE($J199,";",1,0,1),Table2[[Label]:[Reference(s)]],10,FALSE))</f>
        <v/>
      </c>
      <c r="R199" s="1038" t="str">
        <f>IF(VLOOKUP(_xlfn.TEXTBEFORE($J199,";",1,0,1),Table2[[Label]:[Reference(s)]],14,FALSE)=0,"",VLOOKUP(_xlfn.TEXTBEFORE($J199,";",1,0,1),Table2[[Label]:[Reference(s)]],14,FALSE))</f>
        <v>(1) 2 CFR 200.203;
(3) SAM.gov Assistance Listing;
(5) 31 USC 6102</v>
      </c>
    </row>
    <row r="200" spans="1:18" ht="51.75" thickBot="1" x14ac:dyDescent="0.3">
      <c r="A200" s="1140"/>
      <c r="B200" s="1065"/>
      <c r="C200" s="1065"/>
      <c r="D200" s="1036" t="s">
        <v>2049</v>
      </c>
      <c r="E200" s="1012" t="s">
        <v>2050</v>
      </c>
      <c r="F200" s="1011" t="s">
        <v>1632</v>
      </c>
      <c r="G200" s="1026" t="str">
        <f>IF(VLOOKUP(_xlfn.TEXTBEFORE($J200,";",1,0,1),Table2[[Label]:[Reference(s)]],2,FALSE)=0,"",VLOOKUP(_xlfn.TEXTBEFORE($J200,";",1,0,1),Table2[[Label]:[Reference(s)]],2,FALSE))</f>
        <v>The subpart of the statutory formula or administrative rule reference in the CFR.</v>
      </c>
      <c r="H200" s="1011" t="s">
        <v>4680</v>
      </c>
      <c r="I200" s="1011" t="s">
        <v>1639</v>
      </c>
      <c r="J200" s="1110" t="s">
        <v>617</v>
      </c>
      <c r="K200" s="1011" t="s">
        <v>1640</v>
      </c>
      <c r="L200" s="1037" t="str">
        <f>IF(VLOOKUP(_xlfn.TEXTBEFORE($J200,";",1,0,1),Table2[[Label]:[Reference(s)]],5,FALSE)=0,"",VLOOKUP(_xlfn.TEXTBEFORE($J200,";",1,0,1),Table2[[Label]:[Reference(s)]],5,FALSE))</f>
        <v>String</v>
      </c>
      <c r="M200" s="1026" t="str">
        <f>IF(VLOOKUP(_xlfn.TEXTBEFORE($J200,";",1,0,1),Table2[[Label]:[Reference(s)]],6,FALSE)=0,"",VLOOKUP(_xlfn.TEXTBEFORE($J200,";",1,0,1),Table2[[Label]:[Reference(s)]],6,FALSE))</f>
        <v/>
      </c>
      <c r="N200" s="1026" t="str">
        <f>IF(VLOOKUP(_xlfn.TEXTBEFORE($J200,";",1,0,1),Table2[[Label]:[Reference(s)]],7,FALSE)=0,"",VLOOKUP(_xlfn.TEXTBEFORE($J200,";",1,0,1),Table2[[Label]:[Reference(s)]],7,FALSE))</f>
        <v/>
      </c>
      <c r="O200" s="1026">
        <f>IF(VLOOKUP(_xlfn.TEXTBEFORE($J200,";",1,0,1),Table2[[Label]:[Reference(s)]],8,FALSE)=0,"",VLOOKUP(_xlfn.TEXTBEFORE($J200,";",1,0,1),Table2[[Label]:[Reference(s)]],8,FALSE))</f>
        <v>60</v>
      </c>
      <c r="P200" s="1026" t="str">
        <f>IF(VLOOKUP(_xlfn.TEXTBEFORE($J200,";",1,0,1),Table2[[Label]:[Reference(s)]],9,FALSE)=0,"",VLOOKUP(_xlfn.TEXTBEFORE($J200,";",1,0,1),Table2[[Label]:[Reference(s)]],9,FALSE))</f>
        <v/>
      </c>
      <c r="Q200" s="1026" t="str">
        <f>IF(VLOOKUP(_xlfn.TEXTBEFORE($J200,";",1,0,1),Table2[[Label]:[Reference(s)]],10,FALSE)=0,"",VLOOKUP(_xlfn.TEXTBEFORE($J200,";",1,0,1),Table2[[Label]:[Reference(s)]],10,FALSE))</f>
        <v/>
      </c>
      <c r="R200" s="1038" t="str">
        <f>IF(VLOOKUP(_xlfn.TEXTBEFORE($J200,";",1,0,1),Table2[[Label]:[Reference(s)]],14,FALSE)=0,"",VLOOKUP(_xlfn.TEXTBEFORE($J200,";",1,0,1),Table2[[Label]:[Reference(s)]],14,FALSE))</f>
        <v>(1) 2 CFR 200.203;
(3) SAM.gov Assistance Listing;
(5) 31 USC 6102</v>
      </c>
    </row>
    <row r="201" spans="1:18" ht="51.75" thickBot="1" x14ac:dyDescent="0.3">
      <c r="A201" s="1140"/>
      <c r="B201" s="1065"/>
      <c r="C201" s="1065"/>
      <c r="D201" s="1036" t="s">
        <v>2051</v>
      </c>
      <c r="E201" s="1012" t="s">
        <v>2052</v>
      </c>
      <c r="F201" s="1011" t="s">
        <v>1632</v>
      </c>
      <c r="G201" s="1026" t="str">
        <f>IF(VLOOKUP(_xlfn.TEXTBEFORE($J201,";",1,0,1),Table2[[Label]:[Reference(s)]],2,FALSE)=0,"",VLOOKUP(_xlfn.TEXTBEFORE($J201,";",1,0,1),Table2[[Label]:[Reference(s)]],2,FALSE))</f>
        <v>The number of the public law that includes the statutory formula or administrative rule reference in the CFR.</v>
      </c>
      <c r="H201" s="1011" t="s">
        <v>4680</v>
      </c>
      <c r="I201" s="1011" t="s">
        <v>1639</v>
      </c>
      <c r="J201" s="1110" t="s">
        <v>614</v>
      </c>
      <c r="K201" s="1011" t="s">
        <v>1640</v>
      </c>
      <c r="L201" s="1037" t="str">
        <f>IF(VLOOKUP(_xlfn.TEXTBEFORE($J201,";",1,0,1),Table2[[Label]:[Reference(s)]],5,FALSE)=0,"",VLOOKUP(_xlfn.TEXTBEFORE($J201,";",1,0,1),Table2[[Label]:[Reference(s)]],5,FALSE))</f>
        <v>String</v>
      </c>
      <c r="M201" s="1026" t="str">
        <f>IF(VLOOKUP(_xlfn.TEXTBEFORE($J201,";",1,0,1),Table2[[Label]:[Reference(s)]],6,FALSE)=0,"",VLOOKUP(_xlfn.TEXTBEFORE($J201,";",1,0,1),Table2[[Label]:[Reference(s)]],6,FALSE))</f>
        <v/>
      </c>
      <c r="N201" s="1026" t="str">
        <f>IF(VLOOKUP(_xlfn.TEXTBEFORE($J201,";",1,0,1),Table2[[Label]:[Reference(s)]],7,FALSE)=0,"",VLOOKUP(_xlfn.TEXTBEFORE($J201,";",1,0,1),Table2[[Label]:[Reference(s)]],7,FALSE))</f>
        <v/>
      </c>
      <c r="O201" s="1026">
        <f>IF(VLOOKUP(_xlfn.TEXTBEFORE($J201,";",1,0,1),Table2[[Label]:[Reference(s)]],8,FALSE)=0,"",VLOOKUP(_xlfn.TEXTBEFORE($J201,";",1,0,1),Table2[[Label]:[Reference(s)]],8,FALSE))</f>
        <v>60</v>
      </c>
      <c r="P201" s="1026" t="str">
        <f>IF(VLOOKUP(_xlfn.TEXTBEFORE($J201,";",1,0,1),Table2[[Label]:[Reference(s)]],9,FALSE)=0,"",VLOOKUP(_xlfn.TEXTBEFORE($J201,";",1,0,1),Table2[[Label]:[Reference(s)]],9,FALSE))</f>
        <v/>
      </c>
      <c r="Q201" s="1026" t="str">
        <f>IF(VLOOKUP(_xlfn.TEXTBEFORE($J201,";",1,0,1),Table2[[Label]:[Reference(s)]],10,FALSE)=0,"",VLOOKUP(_xlfn.TEXTBEFORE($J201,";",1,0,1),Table2[[Label]:[Reference(s)]],10,FALSE))</f>
        <v/>
      </c>
      <c r="R201" s="1038" t="str">
        <f>IF(VLOOKUP(_xlfn.TEXTBEFORE($J201,";",1,0,1),Table2[[Label]:[Reference(s)]],14,FALSE)=0,"",VLOOKUP(_xlfn.TEXTBEFORE($J201,";",1,0,1),Table2[[Label]:[Reference(s)]],14,FALSE))</f>
        <v>(1) 2 CFR 200.203;
(3) SAM.gov Assistance Listing;
(5) 31 USC 6102</v>
      </c>
    </row>
    <row r="202" spans="1:18" ht="51.75" thickBot="1" x14ac:dyDescent="0.3">
      <c r="A202" s="1140"/>
      <c r="B202" s="1065"/>
      <c r="C202" s="1065"/>
      <c r="D202" s="1036" t="s">
        <v>2053</v>
      </c>
      <c r="E202" s="1012" t="s">
        <v>2054</v>
      </c>
      <c r="F202" s="1011" t="s">
        <v>1632</v>
      </c>
      <c r="G202" s="1026" t="str">
        <f>IF(VLOOKUP(_xlfn.TEXTBEFORE($J202,";",1,0,1),Table2[[Label]:[Reference(s)]],2,FALSE)=0,"",VLOOKUP(_xlfn.TEXTBEFORE($J202,";",1,0,1),Table2[[Label]:[Reference(s)]],2,FALSE))</f>
        <v>A description of additional information on the statutory formula or administrative rule reference in the CFR.</v>
      </c>
      <c r="H202" s="1011" t="s">
        <v>4680</v>
      </c>
      <c r="I202" s="1011" t="s">
        <v>1639</v>
      </c>
      <c r="J202" s="1110" t="s">
        <v>605</v>
      </c>
      <c r="K202" s="1011" t="s">
        <v>1640</v>
      </c>
      <c r="L202" s="1037" t="str">
        <f>IF(VLOOKUP(_xlfn.TEXTBEFORE($J202,";",1,0,1),Table2[[Label]:[Reference(s)]],5,FALSE)=0,"",VLOOKUP(_xlfn.TEXTBEFORE($J202,";",1,0,1),Table2[[Label]:[Reference(s)]],5,FALSE))</f>
        <v>String</v>
      </c>
      <c r="M202" s="1026" t="str">
        <f>IF(VLOOKUP(_xlfn.TEXTBEFORE($J202,";",1,0,1),Table2[[Label]:[Reference(s)]],6,FALSE)=0,"",VLOOKUP(_xlfn.TEXTBEFORE($J202,";",1,0,1),Table2[[Label]:[Reference(s)]],6,FALSE))</f>
        <v/>
      </c>
      <c r="N202" s="1026" t="str">
        <f>IF(VLOOKUP(_xlfn.TEXTBEFORE($J202,";",1,0,1),Table2[[Label]:[Reference(s)]],7,FALSE)=0,"",VLOOKUP(_xlfn.TEXTBEFORE($J202,";",1,0,1),Table2[[Label]:[Reference(s)]],7,FALSE))</f>
        <v/>
      </c>
      <c r="O202" s="1026" t="str">
        <f>IF(VLOOKUP(_xlfn.TEXTBEFORE($J202,";",1,0,1),Table2[[Label]:[Reference(s)]],8,FALSE)=0,"",VLOOKUP(_xlfn.TEXTBEFORE($J202,";",1,0,1),Table2[[Label]:[Reference(s)]],8,FALSE))</f>
        <v>(3) 5000</v>
      </c>
      <c r="P202" s="1026" t="str">
        <f>IF(VLOOKUP(_xlfn.TEXTBEFORE($J202,";",1,0,1),Table2[[Label]:[Reference(s)]],9,FALSE)=0,"",VLOOKUP(_xlfn.TEXTBEFORE($J202,";",1,0,1),Table2[[Label]:[Reference(s)]],9,FALSE))</f>
        <v/>
      </c>
      <c r="Q202" s="1026" t="str">
        <f>IF(VLOOKUP(_xlfn.TEXTBEFORE($J202,";",1,0,1),Table2[[Label]:[Reference(s)]],10,FALSE)=0,"",VLOOKUP(_xlfn.TEXTBEFORE($J202,";",1,0,1),Table2[[Label]:[Reference(s)]],10,FALSE))</f>
        <v/>
      </c>
      <c r="R202" s="1038" t="str">
        <f>IF(VLOOKUP(_xlfn.TEXTBEFORE($J202,";",1,0,1),Table2[[Label]:[Reference(s)]],14,FALSE)=0,"",VLOOKUP(_xlfn.TEXTBEFORE($J202,";",1,0,1),Table2[[Label]:[Reference(s)]],14,FALSE))</f>
        <v>(1) 2 CFR 200.203;
(3) SAM.gov Assistance Listing;
(5) 31 USC 6102</v>
      </c>
    </row>
    <row r="203" spans="1:18" ht="91.5" customHeight="1" thickBot="1" x14ac:dyDescent="0.3">
      <c r="A203" s="1140"/>
      <c r="B203" s="1065"/>
      <c r="C203" s="1065"/>
      <c r="D203" s="1036" t="s">
        <v>2055</v>
      </c>
      <c r="E203" s="1012" t="s">
        <v>2056</v>
      </c>
      <c r="F203" s="1011" t="s">
        <v>4676</v>
      </c>
      <c r="G203" s="1026" t="str">
        <f>IF(VLOOKUP(_xlfn.TEXTBEFORE($J203,";",1,0,1),Table2[[Label]:[Reference(s)]],2,FALSE)=0,"",VLOOKUP(_xlfn.TEXTBEFORE($J203,";",1,0,1),Table2[[Label]:[Reference(s)]],2,FALSE))</f>
        <v>A code that indicates whether recipient contributions are mandatory cost sharing (matching) or voluntary cost sharing, which are pledged contributions considered by the awarding agency during application evaluation.</v>
      </c>
      <c r="H203" s="1011" t="s">
        <v>4703</v>
      </c>
      <c r="I203" s="1011" t="s">
        <v>2057</v>
      </c>
      <c r="J203" s="1110" t="s">
        <v>4681</v>
      </c>
      <c r="K203" s="1064" t="s">
        <v>1635</v>
      </c>
      <c r="L203" s="1037" t="str">
        <f>IF(VLOOKUP(_xlfn.TEXTBEFORE($J203,";",1,0,1),Table2[[Label]:[Reference(s)]],5,FALSE)=0,"",VLOOKUP(_xlfn.TEXTBEFORE($J203,";",1,0,1),Table2[[Label]:[Reference(s)]],5,FALSE))</f>
        <v>String</v>
      </c>
      <c r="M203" s="1026" t="str">
        <f>IF(VLOOKUP(_xlfn.TEXTBEFORE($J203,";",1,0,1),Table2[[Label]:[Reference(s)]],6,FALSE)=0,"",VLOOKUP(_xlfn.TEXTBEFORE($J203,";",1,0,1),Table2[[Label]:[Reference(s)]],6,FALSE))</f>
        <v>A</v>
      </c>
      <c r="N203" s="1026" t="str">
        <f>IF(VLOOKUP(_xlfn.TEXTBEFORE($J203,";",1,0,1),Table2[[Label]:[Reference(s)]],7,FALSE)=0,"",VLOOKUP(_xlfn.TEXTBEFORE($J203,";",1,0,1),Table2[[Label]:[Reference(s)]],7,FALSE))</f>
        <v/>
      </c>
      <c r="O203" s="1026">
        <f>IF(VLOOKUP(_xlfn.TEXTBEFORE($J203,";",1,0,1),Table2[[Label]:[Reference(s)]],8,FALSE)=0,"",VLOOKUP(_xlfn.TEXTBEFORE($J203,";",1,0,1),Table2[[Label]:[Reference(s)]],8,FALSE))</f>
        <v>1</v>
      </c>
      <c r="P203" s="1026" t="str">
        <f>IF(VLOOKUP(_xlfn.TEXTBEFORE($J203,";",1,0,1),Table2[[Label]:[Reference(s)]],9,FALSE)=0,"",VLOOKUP(_xlfn.TEXTBEFORE($J203,";",1,0,1),Table2[[Label]:[Reference(s)]],9,FALSE))</f>
        <v>M = Mandatory;
V = Voluntary rating;
D = Determined at NOFO level;
E = Mandatory with exceptions or waivers
A = Determined at time of Award</v>
      </c>
      <c r="Q203" s="1026" t="str">
        <f>IF(VLOOKUP(_xlfn.TEXTBEFORE($J203,";",1,0,1),Table2[[Label]:[Reference(s)]],10,FALSE)=0,"",VLOOKUP(_xlfn.TEXTBEFORE($J203,";",1,0,1),Table2[[Label]:[Reference(s)]],10,FALSE))</f>
        <v>M = Cost sharing is mandatory (i.e., matching);
V = Matching requirements are voluntary and part of the rating criteria;
D = The cost sharing/matching requirements are determined as part of the Notice of Funding Opportunity (NOFO);
E = Matching requirements are mandatory but there is an allowance for waivers or certain exceptions</v>
      </c>
      <c r="R203" s="1038" t="str">
        <f>IF(VLOOKUP(_xlfn.TEXTBEFORE($J203,";",1,0,1),Table2[[Label]:[Reference(s)]],14,FALSE)=0,"",VLOOKUP(_xlfn.TEXTBEFORE($J203,";",1,0,1),Table2[[Label]:[Reference(s)]],14,FALSE))</f>
        <v>(1) 2 CFR 200.203;
(3) SAM.gov Assistance Listing;
(5) 31 USC 6102</v>
      </c>
    </row>
    <row r="204" spans="1:18" ht="64.5" customHeight="1" thickBot="1" x14ac:dyDescent="0.3">
      <c r="A204" s="1140"/>
      <c r="B204" s="1065"/>
      <c r="C204" s="1065"/>
      <c r="D204" s="1036" t="s">
        <v>2058</v>
      </c>
      <c r="E204" s="1012" t="s">
        <v>4704</v>
      </c>
      <c r="F204" s="1011" t="s">
        <v>4676</v>
      </c>
      <c r="G204" s="1026" t="str">
        <f>IF(VLOOKUP(_xlfn.TEXTBEFORE($J204,";",1,0,1),Table2[[Label]:[Reference(s)]],2,FALSE)=0,"",VLOOKUP(_xlfn.TEXTBEFORE($J204,";",1,0,1),Table2[[Label]:[Reference(s)]],2,FALSE))</f>
        <v>The percentage of either the total funding opportunity project cost or award amount that must be provide that must be provided from non-Federal sources as mandatory matching or voluntary committed cost sharing/matching.</v>
      </c>
      <c r="H204" s="1011" t="s">
        <v>4705</v>
      </c>
      <c r="I204" s="1011" t="s">
        <v>1639</v>
      </c>
      <c r="J204" s="1110" t="s">
        <v>4520</v>
      </c>
      <c r="K204" s="1064" t="s">
        <v>1635</v>
      </c>
      <c r="L204" s="1037" t="str">
        <f>IF(VLOOKUP(_xlfn.TEXTBEFORE($J204,";",1,0,1),Table2[[Label]:[Reference(s)]],5,FALSE)=0,"",VLOOKUP(_xlfn.TEXTBEFORE($J204,";",1,0,1),Table2[[Label]:[Reference(s)]],5,FALSE))</f>
        <v>Decimal</v>
      </c>
      <c r="M204" s="1026" t="str">
        <f>IF(VLOOKUP(_xlfn.TEXTBEFORE($J204,";",1,0,1),Table2[[Label]:[Reference(s)]],6,FALSE)=0,"",VLOOKUP(_xlfn.TEXTBEFORE($J204,";",1,0,1),Table2[[Label]:[Reference(s)]],6,FALSE))</f>
        <v/>
      </c>
      <c r="N204" s="1026" t="str">
        <f>IF(VLOOKUP(_xlfn.TEXTBEFORE($J204,";",1,0,1),Table2[[Label]:[Reference(s)]],7,FALSE)=0,"",VLOOKUP(_xlfn.TEXTBEFORE($J204,";",1,0,1),Table2[[Label]:[Reference(s)]],7,FALSE))</f>
        <v/>
      </c>
      <c r="O204" s="1026">
        <f>IF(VLOOKUP(_xlfn.TEXTBEFORE($J204,";",1,0,1),Table2[[Label]:[Reference(s)]],8,FALSE)=0,"",VLOOKUP(_xlfn.TEXTBEFORE($J204,";",1,0,1),Table2[[Label]:[Reference(s)]],8,FALSE))</f>
        <v>5</v>
      </c>
      <c r="P204" s="1026" t="str">
        <f>IF(VLOOKUP(_xlfn.TEXTBEFORE($J204,";",1,0,1),Table2[[Label]:[Reference(s)]],9,FALSE)=0,"",VLOOKUP(_xlfn.TEXTBEFORE($J204,";",1,0,1),Table2[[Label]:[Reference(s)]],9,FALSE))</f>
        <v/>
      </c>
      <c r="Q204" s="1026" t="str">
        <f>IF(VLOOKUP(_xlfn.TEXTBEFORE($J204,";",1,0,1),Table2[[Label]:[Reference(s)]],10,FALSE)=0,"",VLOOKUP(_xlfn.TEXTBEFORE($J204,";",1,0,1),Table2[[Label]:[Reference(s)]],10,FALSE))</f>
        <v/>
      </c>
      <c r="R204" s="1038" t="str">
        <f>IF(VLOOKUP(_xlfn.TEXTBEFORE($J204,";",1,0,1),Table2[[Label]:[Reference(s)]],14,FALSE)=0,"",VLOOKUP(_xlfn.TEXTBEFORE($J204,";",1,0,1),Table2[[Label]:[Reference(s)]],14,FALSE))</f>
        <v>(1) 2 CFR 200.203;
(3) SAM.gov Assistance Listing;
(5) 31 USC 6102</v>
      </c>
    </row>
    <row r="205" spans="1:18" ht="51.75" thickBot="1" x14ac:dyDescent="0.3">
      <c r="A205" s="1140"/>
      <c r="B205" s="1065"/>
      <c r="C205" s="1065"/>
      <c r="D205" s="1036" t="s">
        <v>2059</v>
      </c>
      <c r="E205" s="1012" t="s">
        <v>2060</v>
      </c>
      <c r="F205" s="1011" t="s">
        <v>4676</v>
      </c>
      <c r="G205" s="1026" t="str">
        <f>IF(VLOOKUP(_xlfn.TEXTBEFORE($J205,";",1,0,1),Table2[[Label]:[Reference(s)]],2,FALSE)=0,"",VLOOKUP(_xlfn.TEXTBEFORE($J205,";",1,0,1),Table2[[Label]:[Reference(s)]],2,FALSE))</f>
        <v>A description of the recipient’s financial or other contributions, including mandatory cost sharing (matching) and voluntary cost sharing, that are pledged or incorporated into the award.</v>
      </c>
      <c r="H205" s="1011" t="s">
        <v>4703</v>
      </c>
      <c r="I205" s="1011" t="s">
        <v>1639</v>
      </c>
      <c r="J205" s="1110" t="s">
        <v>4521</v>
      </c>
      <c r="K205" s="1064" t="s">
        <v>1635</v>
      </c>
      <c r="L205" s="1037" t="str">
        <f>IF(VLOOKUP(_xlfn.TEXTBEFORE($J205,";",1,0,1),Table2[[Label]:[Reference(s)]],5,FALSE)=0,"",VLOOKUP(_xlfn.TEXTBEFORE($J205,";",1,0,1),Table2[[Label]:[Reference(s)]],5,FALSE))</f>
        <v>String</v>
      </c>
      <c r="M205" s="1026" t="str">
        <f>IF(VLOOKUP(_xlfn.TEXTBEFORE($J205,";",1,0,1),Table2[[Label]:[Reference(s)]],6,FALSE)=0,"",VLOOKUP(_xlfn.TEXTBEFORE($J205,";",1,0,1),Table2[[Label]:[Reference(s)]],6,FALSE))</f>
        <v/>
      </c>
      <c r="N205" s="1026" t="str">
        <f>IF(VLOOKUP(_xlfn.TEXTBEFORE($J205,";",1,0,1),Table2[[Label]:[Reference(s)]],7,FALSE)=0,"",VLOOKUP(_xlfn.TEXTBEFORE($J205,";",1,0,1),Table2[[Label]:[Reference(s)]],7,FALSE))</f>
        <v/>
      </c>
      <c r="O205" s="1026" t="str">
        <f>IF(VLOOKUP(_xlfn.TEXTBEFORE($J205,";",1,0,1),Table2[[Label]:[Reference(s)]],8,FALSE)=0,"",VLOOKUP(_xlfn.TEXTBEFORE($J205,";",1,0,1),Table2[[Label]:[Reference(s)]],8,FALSE))</f>
        <v>(3) 5000</v>
      </c>
      <c r="P205" s="1026" t="str">
        <f>IF(VLOOKUP(_xlfn.TEXTBEFORE($J205,";",1,0,1),Table2[[Label]:[Reference(s)]],9,FALSE)=0,"",VLOOKUP(_xlfn.TEXTBEFORE($J205,";",1,0,1),Table2[[Label]:[Reference(s)]],9,FALSE))</f>
        <v/>
      </c>
      <c r="Q205" s="1026" t="str">
        <f>IF(VLOOKUP(_xlfn.TEXTBEFORE($J205,";",1,0,1),Table2[[Label]:[Reference(s)]],10,FALSE)=0,"",VLOOKUP(_xlfn.TEXTBEFORE($J205,";",1,0,1),Table2[[Label]:[Reference(s)]],10,FALSE))</f>
        <v/>
      </c>
      <c r="R205" s="1038" t="str">
        <f>IF(VLOOKUP(_xlfn.TEXTBEFORE($J205,";",1,0,1),Table2[[Label]:[Reference(s)]],14,FALSE)=0,"",VLOOKUP(_xlfn.TEXTBEFORE($J205,";",1,0,1),Table2[[Label]:[Reference(s)]],14,FALSE))</f>
        <v>(1) 2 CFR 200.203;
(3) SAM.gov Assistance Listing;
(5) 31 USC 6102</v>
      </c>
    </row>
    <row r="206" spans="1:18" ht="39" thickBot="1" x14ac:dyDescent="0.3">
      <c r="A206" s="1140"/>
      <c r="B206" s="1065"/>
      <c r="C206" s="1065"/>
      <c r="D206" s="1041" t="s">
        <v>2061</v>
      </c>
      <c r="E206" s="1046" t="s">
        <v>4706</v>
      </c>
      <c r="F206" s="1011" t="s">
        <v>4676</v>
      </c>
      <c r="G206" s="1047" t="str">
        <f>IF(VLOOKUP(_xlfn.TEXTBEFORE($J206,";",1,0,1),Table2[[Label]:[Reference(s)]],2,FALSE)=0,"",VLOOKUP(_xlfn.TEXTBEFORE($J206,";",1,0,1),Table2[[Label]:[Reference(s)]],2,FALSE))</f>
        <v>A description of the maintenance of effort (MOE) requirements.</v>
      </c>
      <c r="H206" s="1048" t="s">
        <v>4707</v>
      </c>
      <c r="I206" s="1048" t="s">
        <v>1639</v>
      </c>
      <c r="J206" s="1111" t="s">
        <v>4682</v>
      </c>
      <c r="K206" s="1064" t="s">
        <v>1635</v>
      </c>
      <c r="L206" s="1054" t="str">
        <f>IF(VLOOKUP(_xlfn.TEXTBEFORE($J206,";",1,0,1),Table2[[Label]:[Reference(s)]],5,FALSE)=0,"",VLOOKUP(_xlfn.TEXTBEFORE($J206,";",1,0,1),Table2[[Label]:[Reference(s)]],5,FALSE))</f>
        <v>String</v>
      </c>
      <c r="M206" s="1047" t="str">
        <f>IF(VLOOKUP(_xlfn.TEXTBEFORE($J206,";",1,0,1),Table2[[Label]:[Reference(s)]],6,FALSE)=0,"",VLOOKUP(_xlfn.TEXTBEFORE($J206,";",1,0,1),Table2[[Label]:[Reference(s)]],6,FALSE))</f>
        <v/>
      </c>
      <c r="N206" s="1047" t="str">
        <f>IF(VLOOKUP(_xlfn.TEXTBEFORE($J206,";",1,0,1),Table2[[Label]:[Reference(s)]],7,FALSE)=0,"",VLOOKUP(_xlfn.TEXTBEFORE($J206,";",1,0,1),Table2[[Label]:[Reference(s)]],7,FALSE))</f>
        <v/>
      </c>
      <c r="O206" s="1047" t="str">
        <f>IF(VLOOKUP(_xlfn.TEXTBEFORE($J206,";",1,0,1),Table2[[Label]:[Reference(s)]],8,FALSE)=0,"",VLOOKUP(_xlfn.TEXTBEFORE($J206,";",1,0,1),Table2[[Label]:[Reference(s)]],8,FALSE))</f>
        <v>(3) 5000</v>
      </c>
      <c r="P206" s="1047" t="str">
        <f>IF(VLOOKUP(_xlfn.TEXTBEFORE($J206,";",1,0,1),Table2[[Label]:[Reference(s)]],9,FALSE)=0,"",VLOOKUP(_xlfn.TEXTBEFORE($J206,";",1,0,1),Table2[[Label]:[Reference(s)]],9,FALSE))</f>
        <v/>
      </c>
      <c r="Q206" s="1047" t="str">
        <f>IF(VLOOKUP(_xlfn.TEXTBEFORE($J206,";",1,0,1),Table2[[Label]:[Reference(s)]],10,FALSE)=0,"",VLOOKUP(_xlfn.TEXTBEFORE($J206,";",1,0,1),Table2[[Label]:[Reference(s)]],10,FALSE))</f>
        <v/>
      </c>
      <c r="R206" s="1057" t="str">
        <f>IF(VLOOKUP(_xlfn.TEXTBEFORE($J206,";",1,0,1),Table2[[Label]:[Reference(s)]],14,FALSE)=0,"",VLOOKUP(_xlfn.TEXTBEFORE($J206,";",1,0,1),Table2[[Label]:[Reference(s)]],14,FALSE))</f>
        <v>(1) 2 CFR 200.203;
(3) SAM.gov Assistance Listing;
(5) 31 USC 6102</v>
      </c>
    </row>
    <row r="207" spans="1:18" ht="39" thickBot="1" x14ac:dyDescent="0.3">
      <c r="A207" s="1051">
        <v>9.01</v>
      </c>
      <c r="B207" s="1162" t="s">
        <v>2062</v>
      </c>
      <c r="C207" s="1162" t="s">
        <v>1629</v>
      </c>
      <c r="D207" s="1042" t="s">
        <v>2063</v>
      </c>
      <c r="E207" s="1008" t="s">
        <v>2064</v>
      </c>
      <c r="F207" s="1009" t="s">
        <v>1632</v>
      </c>
      <c r="G207" s="1043" t="str">
        <f>IF(VLOOKUP(_xlfn.TEXTBEFORE($J207,";",1,0,1),Table2[[Label]:[Reference(s)]],2,FALSE)=0,"",VLOOKUP(_xlfn.TEXTBEFORE($J207,";",1,0,1),Table2[[Label]:[Reference(s)]],2,FALSE))</f>
        <v>The web address (URL) for the department or agency webpage containing the address and telephone number of regional and/or local offices providing program (assistance listing) support.</v>
      </c>
      <c r="H207" s="1009" t="s">
        <v>1638</v>
      </c>
      <c r="I207" s="1044" t="s">
        <v>1639</v>
      </c>
      <c r="J207" s="1085" t="s">
        <v>683</v>
      </c>
      <c r="K207" s="1009" t="s">
        <v>1640</v>
      </c>
      <c r="L207" s="1089" t="str">
        <f>IF(VLOOKUP(_xlfn.TEXTBEFORE($J207,";",1,0,1),Table2[[Label]:[Reference(s)]],5,FALSE)=0,"",VLOOKUP(_xlfn.TEXTBEFORE($J207,";",1,0,1),Table2[[Label]:[Reference(s)]],5,FALSE))</f>
        <v>String</v>
      </c>
      <c r="M207" s="1043" t="str">
        <f>IF(VLOOKUP(_xlfn.TEXTBEFORE($J207,";",1,0,1),Table2[[Label]:[Reference(s)]],6,FALSE)=0,"",VLOOKUP(_xlfn.TEXTBEFORE($J207,";",1,0,1),Table2[[Label]:[Reference(s)]],6,FALSE))</f>
        <v/>
      </c>
      <c r="N207" s="1043" t="str">
        <f>IF(VLOOKUP(_xlfn.TEXTBEFORE($J207,";",1,0,1),Table2[[Label]:[Reference(s)]],7,FALSE)=0,"",VLOOKUP(_xlfn.TEXTBEFORE($J207,";",1,0,1),Table2[[Label]:[Reference(s)]],7,FALSE))</f>
        <v/>
      </c>
      <c r="O207" s="1043">
        <f>IF(VLOOKUP(_xlfn.TEXTBEFORE($J207,";",1,0,1),Table2[[Label]:[Reference(s)]],8,FALSE)=0,"",VLOOKUP(_xlfn.TEXTBEFORE($J207,";",1,0,1),Table2[[Label]:[Reference(s)]],8,FALSE))</f>
        <v>255</v>
      </c>
      <c r="P207" s="1043" t="str">
        <f>IF(VLOOKUP(_xlfn.TEXTBEFORE($J207,";",1,0,1),Table2[[Label]:[Reference(s)]],9,FALSE)=0,"",VLOOKUP(_xlfn.TEXTBEFORE($J207,";",1,0,1),Table2[[Label]:[Reference(s)]],9,FALSE))</f>
        <v/>
      </c>
      <c r="Q207" s="1043" t="str">
        <f>IF(VLOOKUP(_xlfn.TEXTBEFORE($J207,";",1,0,1),Table2[[Label]:[Reference(s)]],10,FALSE)=0,"",VLOOKUP(_xlfn.TEXTBEFORE($J207,";",1,0,1),Table2[[Label]:[Reference(s)]],10,FALSE))</f>
        <v/>
      </c>
      <c r="R207" s="1090" t="str">
        <f>IF(VLOOKUP(_xlfn.TEXTBEFORE($J207,";",1,0,1),Table2[[Label]:[Reference(s)]],14,FALSE)=0,"",VLOOKUP(_xlfn.TEXTBEFORE($J207,";",1,0,1),Table2[[Label]:[Reference(s)]],14,FALSE))</f>
        <v>(1) 2 CFR 200.203;
(3) SAM.gov Assistance Listing;
(5) 31 USC 6102</v>
      </c>
    </row>
    <row r="208" spans="1:18" ht="39" thickBot="1" x14ac:dyDescent="0.3">
      <c r="A208" s="1100">
        <v>9.02</v>
      </c>
      <c r="B208" s="1099" t="s">
        <v>4634</v>
      </c>
      <c r="C208" s="1101" t="s">
        <v>1629</v>
      </c>
      <c r="D208" s="1112" t="s">
        <v>2065</v>
      </c>
      <c r="E208" s="1113" t="s">
        <v>4623</v>
      </c>
      <c r="F208" s="1009" t="s">
        <v>1656</v>
      </c>
      <c r="G208" s="1114" t="str">
        <f>IF(VLOOKUP(_xlfn.TEXTBEFORE($J208,";",1,0,1),Table2[[Label]:[Reference(s)]],2,FALSE)=0,"",VLOOKUP(_xlfn.TEXTBEFORE($J208,";",1,0,1),Table2[[Label]:[Reference(s)]],2,FALSE))</f>
        <v>The email address monitored by the POC in the grant management role.</v>
      </c>
      <c r="H208" s="1115" t="s">
        <v>1633</v>
      </c>
      <c r="I208" s="1116" t="s">
        <v>1639</v>
      </c>
      <c r="J208" s="1117" t="s">
        <v>4662</v>
      </c>
      <c r="K208" s="1115" t="s">
        <v>4660</v>
      </c>
      <c r="L208" s="1118" t="str">
        <f>IF(VLOOKUP(_xlfn.TEXTBEFORE($J208,";",1,0,1),Table2[[Label]:[Reference(s)]],5,FALSE)=0,"",VLOOKUP(_xlfn.TEXTBEFORE($J208,";",1,0,1),Table2[[Label]:[Reference(s)]],5,FALSE))</f>
        <v>String</v>
      </c>
      <c r="M208" s="1114" t="str">
        <f>IF(VLOOKUP(_xlfn.TEXTBEFORE($J208,";",1,0,1),Table2[[Label]:[Reference(s)]],6,FALSE)=0,"",VLOOKUP(_xlfn.TEXTBEFORE($J208,";",1,0,1),Table2[[Label]:[Reference(s)]],6,FALSE))</f>
        <v/>
      </c>
      <c r="N208" s="1114" t="str">
        <f>IF(VLOOKUP(_xlfn.TEXTBEFORE($J208,";",1,0,1),Table2[[Label]:[Reference(s)]],7,FALSE)=0,"",VLOOKUP(_xlfn.TEXTBEFORE($J208,";",1,0,1),Table2[[Label]:[Reference(s)]],7,FALSE))</f>
        <v/>
      </c>
      <c r="O208" s="1114">
        <f>IF(VLOOKUP(_xlfn.TEXTBEFORE($J208,";",1,0,1),Table2[[Label]:[Reference(s)]],8,FALSE)=0,"",VLOOKUP(_xlfn.TEXTBEFORE($J208,";",1,0,1),Table2[[Label]:[Reference(s)]],8,FALSE))</f>
        <v>255</v>
      </c>
      <c r="P208" s="1114" t="str">
        <f>IF(VLOOKUP(_xlfn.TEXTBEFORE($J208,";",1,0,1),Table2[[Label]:[Reference(s)]],9,FALSE)=0,"",VLOOKUP(_xlfn.TEXTBEFORE($J208,";",1,0,1),Table2[[Label]:[Reference(s)]],9,FALSE))</f>
        <v/>
      </c>
      <c r="Q208" s="1114" t="str">
        <f>IF(VLOOKUP(_xlfn.TEXTBEFORE($J208,";",1,0,1),Table2[[Label]:[Reference(s)]],10,FALSE)=0,"",VLOOKUP(_xlfn.TEXTBEFORE($J208,";",1,0,1),Table2[[Label]:[Reference(s)]],10,FALSE))</f>
        <v/>
      </c>
      <c r="R208" s="1119" t="str">
        <f>IF(VLOOKUP(_xlfn.TEXTBEFORE($J208,";",1,0,1),Table2[[Label]:[Reference(s)]],14,FALSE)=0,"",VLOOKUP(_xlfn.TEXTBEFORE($J208,";",1,0,1),Table2[[Label]:[Reference(s)]],14,FALSE))</f>
        <v>(1) 2 CFR 200.203;
(3) SAM.gov Assistance Listing;
(5) 31 USC 6102</v>
      </c>
    </row>
    <row r="209" spans="1:18" ht="39" thickBot="1" x14ac:dyDescent="0.3">
      <c r="A209" s="1185"/>
      <c r="B209" s="1065"/>
      <c r="C209" s="1022"/>
      <c r="D209" s="1036" t="s">
        <v>2066</v>
      </c>
      <c r="E209" s="1012" t="s">
        <v>4624</v>
      </c>
      <c r="F209" s="1011" t="s">
        <v>1656</v>
      </c>
      <c r="G209" s="1061" t="str">
        <f>IF(VLOOKUP(_xlfn.TEXTBEFORE($J209,";",1,0,1),Table2[[Label]:[Reference(s)]],2,FALSE)=0,"",VLOOKUP(_xlfn.TEXTBEFORE($J209,";",1,0,1),Table2[[Label]:[Reference(s)]],2,FALSE))</f>
        <v>The domestic telephone number monitored by the POC in the grant management role.</v>
      </c>
      <c r="H209" s="1011" t="s">
        <v>4625</v>
      </c>
      <c r="I209" s="1027" t="s">
        <v>1639</v>
      </c>
      <c r="J209" s="1018" t="s">
        <v>4663</v>
      </c>
      <c r="K209" s="1053" t="s">
        <v>4660</v>
      </c>
      <c r="L209" s="1037" t="str">
        <f>IF(VLOOKUP(_xlfn.TEXTBEFORE($J209,";",1,0,1),Table2[[Label]:[Reference(s)]],5,FALSE)=0,"",VLOOKUP(_xlfn.TEXTBEFORE($J209,";",1,0,1),Table2[[Label]:[Reference(s)]],5,FALSE))</f>
        <v>String</v>
      </c>
      <c r="M209" s="1061" t="str">
        <f>IF(VLOOKUP(_xlfn.TEXTBEFORE($J209,";",1,0,1),Table2[[Label]:[Reference(s)]],6,FALSE)=0,"",VLOOKUP(_xlfn.TEXTBEFORE($J209,";",1,0,1),Table2[[Label]:[Reference(s)]],6,FALSE))</f>
        <v>NNNNNNNNNN</v>
      </c>
      <c r="N209" s="1061">
        <f>IF(VLOOKUP(_xlfn.TEXTBEFORE($J209,";",1,0,1),Table2[[Label]:[Reference(s)]],7,FALSE)=0,"",VLOOKUP(_xlfn.TEXTBEFORE($J209,";",1,0,1),Table2[[Label]:[Reference(s)]],7,FALSE))</f>
        <v>10</v>
      </c>
      <c r="O209" s="1061">
        <f>IF(VLOOKUP(_xlfn.TEXTBEFORE($J209,";",1,0,1),Table2[[Label]:[Reference(s)]],8,FALSE)=0,"",VLOOKUP(_xlfn.TEXTBEFORE($J209,";",1,0,1),Table2[[Label]:[Reference(s)]],8,FALSE))</f>
        <v>10</v>
      </c>
      <c r="P209" s="1061" t="str">
        <f>IF(VLOOKUP(_xlfn.TEXTBEFORE($J209,";",1,0,1),Table2[[Label]:[Reference(s)]],9,FALSE)=0,"",VLOOKUP(_xlfn.TEXTBEFORE($J209,";",1,0,1),Table2[[Label]:[Reference(s)]],9,FALSE))</f>
        <v/>
      </c>
      <c r="Q209" s="1061" t="str">
        <f>IF(VLOOKUP(_xlfn.TEXTBEFORE($J209,";",1,0,1),Table2[[Label]:[Reference(s)]],10,FALSE)=0,"",VLOOKUP(_xlfn.TEXTBEFORE($J209,";",1,0,1),Table2[[Label]:[Reference(s)]],10,FALSE))</f>
        <v/>
      </c>
      <c r="R209" s="1104" t="str">
        <f>IF(VLOOKUP(_xlfn.TEXTBEFORE($J209,";",1,0,1),Table2[[Label]:[Reference(s)]],14,FALSE)=0,"",VLOOKUP(_xlfn.TEXTBEFORE($J209,";",1,0,1),Table2[[Label]:[Reference(s)]],14,FALSE))</f>
        <v>(1) 2 CFR 200.203;
(3) SAM.gov Assistance Listing;
(5) 31 USC 6102</v>
      </c>
    </row>
    <row r="210" spans="1:18" ht="90" thickBot="1" x14ac:dyDescent="0.3">
      <c r="A210" s="1185"/>
      <c r="B210" s="1065"/>
      <c r="C210" s="1022"/>
      <c r="D210" s="1036" t="s">
        <v>2067</v>
      </c>
      <c r="E210" s="1012" t="s">
        <v>4626</v>
      </c>
      <c r="F210" s="1011" t="s">
        <v>1656</v>
      </c>
      <c r="G210" s="1061" t="str">
        <f>IF(VLOOKUP(_xlfn.TEXTBEFORE($J210,";",1,0,1),Table2[[Label]:[Reference(s)]],2,FALSE)=0,"",VLOOKUP(_xlfn.TEXTBEFORE($J210,";",1,0,1),Table2[[Label]:[Reference(s)]],2,FALSE))</f>
        <v>The first line of the street address of the agency organizational unit.</v>
      </c>
      <c r="H210" s="1053" t="s">
        <v>1633</v>
      </c>
      <c r="I210" s="1027" t="s">
        <v>4627</v>
      </c>
      <c r="J210" s="1018" t="s">
        <v>4664</v>
      </c>
      <c r="K210" s="1053" t="s">
        <v>4661</v>
      </c>
      <c r="L210" s="1037" t="str">
        <f>IF(VLOOKUP(_xlfn.TEXTBEFORE($J210,";",1,0,1),Table2[[Label]:[Reference(s)]],5,FALSE)=0,"",VLOOKUP(_xlfn.TEXTBEFORE($J210,";",1,0,1),Table2[[Label]:[Reference(s)]],5,FALSE))</f>
        <v>String</v>
      </c>
      <c r="M210" s="1061" t="str">
        <f>IF(VLOOKUP(_xlfn.TEXTBEFORE($J210,";",1,0,1),Table2[[Label]:[Reference(s)]],6,FALSE)=0,"",VLOOKUP(_xlfn.TEXTBEFORE($J210,";",1,0,1),Table2[[Label]:[Reference(s)]],6,FALSE))</f>
        <v/>
      </c>
      <c r="N210" s="1061" t="str">
        <f>IF(VLOOKUP(_xlfn.TEXTBEFORE($J210,";",1,0,1),Table2[[Label]:[Reference(s)]],7,FALSE)=0,"",VLOOKUP(_xlfn.TEXTBEFORE($J210,";",1,0,1),Table2[[Label]:[Reference(s)]],7,FALSE))</f>
        <v/>
      </c>
      <c r="O210" s="1061">
        <f>IF(VLOOKUP(_xlfn.TEXTBEFORE($J210,";",1,0,1),Table2[[Label]:[Reference(s)]],8,FALSE)=0,"",VLOOKUP(_xlfn.TEXTBEFORE($J210,";",1,0,1),Table2[[Label]:[Reference(s)]],8,FALSE))</f>
        <v>150</v>
      </c>
      <c r="P210" s="1061" t="str">
        <f>IF(VLOOKUP(_xlfn.TEXTBEFORE($J210,";",1,0,1),Table2[[Label]:[Reference(s)]],9,FALSE)=0,"",VLOOKUP(_xlfn.TEXTBEFORE($J210,";",1,0,1),Table2[[Label]:[Reference(s)]],9,FALSE))</f>
        <v/>
      </c>
      <c r="Q210" s="1061" t="str">
        <f>IF(VLOOKUP(_xlfn.TEXTBEFORE($J210,";",1,0,1),Table2[[Label]:[Reference(s)]],10,FALSE)=0,"",VLOOKUP(_xlfn.TEXTBEFORE($J210,";",1,0,1),Table2[[Label]:[Reference(s)]],10,FALSE))</f>
        <v/>
      </c>
      <c r="R210" s="1104" t="str">
        <f>IF(VLOOKUP(_xlfn.TEXTBEFORE($J210,";",1,0,1),Table2[[Label]:[Reference(s)]],14,FALSE)=0,"",VLOOKUP(_xlfn.TEXTBEFORE($J210,";",1,0,1),Table2[[Label]:[Reference(s)]],14,FALSE))</f>
        <v>(1) 2 CFR 200.203;
(3) SAM.gov Assistance Listing;
(5) 31 USC 6102</v>
      </c>
    </row>
    <row r="211" spans="1:18" ht="87.6" customHeight="1" thickBot="1" x14ac:dyDescent="0.3">
      <c r="A211" s="1185"/>
      <c r="B211" s="1065"/>
      <c r="C211" s="1022"/>
      <c r="D211" s="1036" t="s">
        <v>2068</v>
      </c>
      <c r="E211" s="1012" t="s">
        <v>4628</v>
      </c>
      <c r="F211" s="1011" t="s">
        <v>1656</v>
      </c>
      <c r="G211" s="1061" t="str">
        <f>IF(VLOOKUP(_xlfn.TEXTBEFORE($J211,";",1,0,1),Table2[[Label]:[Reference(s)]],2,FALSE)=0,"",VLOOKUP(_xlfn.TEXTBEFORE($J211,";",1,0,1),Table2[[Label]:[Reference(s)]],2,FALSE))</f>
        <v>The name of the area, sector, or development within a geographic area, commonly used in urban areas of Puerto Rico.
The name of the area, sector, or development within a geographic area, commonly used in urban areas of Puerto Rico, where the agency organization unit is located.</v>
      </c>
      <c r="H211" s="1053" t="s">
        <v>1638</v>
      </c>
      <c r="I211" s="1027" t="s">
        <v>1639</v>
      </c>
      <c r="J211" s="1018" t="s">
        <v>4665</v>
      </c>
      <c r="K211" s="1053" t="s">
        <v>4661</v>
      </c>
      <c r="L211" s="1037" t="str">
        <f>IF(VLOOKUP(_xlfn.TEXTBEFORE($J211,";",1,0,1),Table2[[Label]:[Reference(s)]],5,FALSE)=0,"",VLOOKUP(_xlfn.TEXTBEFORE($J211,";",1,0,1),Table2[[Label]:[Reference(s)]],5,FALSE))</f>
        <v>String</v>
      </c>
      <c r="M211" s="1061" t="str">
        <f>IF(VLOOKUP(_xlfn.TEXTBEFORE($J211,";",1,0,1),Table2[[Label]:[Reference(s)]],6,FALSE)=0,"",VLOOKUP(_xlfn.TEXTBEFORE($J211,";",1,0,1),Table2[[Label]:[Reference(s)]],6,FALSE))</f>
        <v/>
      </c>
      <c r="N211" s="1061" t="str">
        <f>IF(VLOOKUP(_xlfn.TEXTBEFORE($J211,";",1,0,1),Table2[[Label]:[Reference(s)]],7,FALSE)=0,"",VLOOKUP(_xlfn.TEXTBEFORE($J211,";",1,0,1),Table2[[Label]:[Reference(s)]],7,FALSE))</f>
        <v/>
      </c>
      <c r="O211" s="1061">
        <f>IF(VLOOKUP(_xlfn.TEXTBEFORE($J211,";",1,0,1),Table2[[Label]:[Reference(s)]],8,FALSE)=0,"",VLOOKUP(_xlfn.TEXTBEFORE($J211,";",1,0,1),Table2[[Label]:[Reference(s)]],8,FALSE))</f>
        <v>150</v>
      </c>
      <c r="P211" s="1061" t="str">
        <f>IF(VLOOKUP(_xlfn.TEXTBEFORE($J211,";",1,0,1),Table2[[Label]:[Reference(s)]],9,FALSE)=0,"",VLOOKUP(_xlfn.TEXTBEFORE($J211,";",1,0,1),Table2[[Label]:[Reference(s)]],9,FALSE))</f>
        <v/>
      </c>
      <c r="Q211" s="1061" t="str">
        <f>IF(VLOOKUP(_xlfn.TEXTBEFORE($J211,";",1,0,1),Table2[[Label]:[Reference(s)]],10,FALSE)=0,"",VLOOKUP(_xlfn.TEXTBEFORE($J211,";",1,0,1),Table2[[Label]:[Reference(s)]],10,FALSE))</f>
        <v/>
      </c>
      <c r="R211" s="1104" t="str">
        <f>IF(VLOOKUP(_xlfn.TEXTBEFORE($J211,";",1,0,1),Table2[[Label]:[Reference(s)]],14,FALSE)=0,"",VLOOKUP(_xlfn.TEXTBEFORE($J211,";",1,0,1),Table2[[Label]:[Reference(s)]],14,FALSE))</f>
        <v>(1) 2 CFR 200.203;
(4) United State Postal Service (USPS) Publication 28 - Postal Addressing Standards;
(5) 31 USC 6102</v>
      </c>
    </row>
    <row r="212" spans="1:18" ht="90" thickBot="1" x14ac:dyDescent="0.3">
      <c r="A212" s="1185"/>
      <c r="B212" s="1065"/>
      <c r="C212" s="1022"/>
      <c r="D212" s="1036" t="s">
        <v>2069</v>
      </c>
      <c r="E212" s="1012" t="s">
        <v>4629</v>
      </c>
      <c r="F212" s="1011" t="s">
        <v>1656</v>
      </c>
      <c r="G212" s="1120" t="str">
        <f>IF(VLOOKUP(_xlfn.TEXTBEFORE($J212,";",1,0,1),Table2[[Label]:[Reference(s)]],2,FALSE)=0,"",VLOOKUP(_xlfn.TEXTBEFORE($J212,";",1,0,1),Table2[[Label]:[Reference(s)]],2,FALSE))</f>
        <v>The second line of the street address of the agency organizational unit.</v>
      </c>
      <c r="H212" s="1053" t="s">
        <v>1638</v>
      </c>
      <c r="I212" s="1027" t="s">
        <v>4627</v>
      </c>
      <c r="J212" s="1018" t="s">
        <v>4666</v>
      </c>
      <c r="K212" s="1053" t="s">
        <v>4661</v>
      </c>
      <c r="L212" s="1121" t="str">
        <f>IF(VLOOKUP(_xlfn.TEXTBEFORE($J212,";",1,0,1),Table2[[Label]:[Reference(s)]],5,FALSE)=0,"",VLOOKUP(_xlfn.TEXTBEFORE($J212,";",1,0,1),Table2[[Label]:[Reference(s)]],5,FALSE))</f>
        <v>String</v>
      </c>
      <c r="M212" s="1120" t="str">
        <f>IF(VLOOKUP(_xlfn.TEXTBEFORE($J212,";",1,0,1),Table2[[Label]:[Reference(s)]],6,FALSE)=0,"",VLOOKUP(_xlfn.TEXTBEFORE($J212,";",1,0,1),Table2[[Label]:[Reference(s)]],6,FALSE))</f>
        <v/>
      </c>
      <c r="N212" s="1120" t="str">
        <f>IF(VLOOKUP(_xlfn.TEXTBEFORE($J212,";",1,0,1),Table2[[Label]:[Reference(s)]],7,FALSE)=0,"",VLOOKUP(_xlfn.TEXTBEFORE($J212,";",1,0,1),Table2[[Label]:[Reference(s)]],7,FALSE))</f>
        <v/>
      </c>
      <c r="O212" s="1120">
        <f>IF(VLOOKUP(_xlfn.TEXTBEFORE($J212,";",1,0,1),Table2[[Label]:[Reference(s)]],8,FALSE)=0,"",VLOOKUP(_xlfn.TEXTBEFORE($J212,";",1,0,1),Table2[[Label]:[Reference(s)]],8,FALSE))</f>
        <v>150</v>
      </c>
      <c r="P212" s="1120" t="str">
        <f>IF(VLOOKUP(_xlfn.TEXTBEFORE($J212,";",1,0,1),Table2[[Label]:[Reference(s)]],9,FALSE)=0,"",VLOOKUP(_xlfn.TEXTBEFORE($J212,";",1,0,1),Table2[[Label]:[Reference(s)]],9,FALSE))</f>
        <v/>
      </c>
      <c r="Q212" s="1120" t="str">
        <f>IF(VLOOKUP(_xlfn.TEXTBEFORE($J212,";",1,0,1),Table2[[Label]:[Reference(s)]],10,FALSE)=0,"",VLOOKUP(_xlfn.TEXTBEFORE($J212,";",1,0,1),Table2[[Label]:[Reference(s)]],10,FALSE))</f>
        <v/>
      </c>
      <c r="R212" s="1122" t="str">
        <f>IF(VLOOKUP(_xlfn.TEXTBEFORE($J212,";",1,0,1),Table2[[Label]:[Reference(s)]],14,FALSE)=0,"",VLOOKUP(_xlfn.TEXTBEFORE($J212,";",1,0,1),Table2[[Label]:[Reference(s)]],14,FALSE))</f>
        <v>(1) 2 CFR 200.203;
(3) SAM.gov Assistance Listing;
(5) 31 USC 6102</v>
      </c>
    </row>
    <row r="213" spans="1:18" ht="203.45" customHeight="1" thickBot="1" x14ac:dyDescent="0.3">
      <c r="A213" s="1185"/>
      <c r="B213" s="1065"/>
      <c r="C213" s="1022"/>
      <c r="D213" s="1091" t="s">
        <v>2070</v>
      </c>
      <c r="E213" s="1014" t="s">
        <v>2071</v>
      </c>
      <c r="F213" s="1015" t="s">
        <v>1656</v>
      </c>
      <c r="G213" s="1120" t="str">
        <f>IF(VLOOKUP(_xlfn.TEXTBEFORE($J213,";",1,0,1),Table2[[Label]:[Reference(s)]],2,FALSE)=0,"",VLOOKUP(_xlfn.TEXTBEFORE($J213,";",1,0,1),Table2[[Label]:[Reference(s)]],2,FALSE))</f>
        <v>The name of the country where the agency organizational unit is located.</v>
      </c>
      <c r="H213" s="1062" t="s">
        <v>1633</v>
      </c>
      <c r="I213" s="1123" t="s">
        <v>4630</v>
      </c>
      <c r="J213" s="1018" t="s">
        <v>4667</v>
      </c>
      <c r="K213" s="1053" t="s">
        <v>4661</v>
      </c>
      <c r="L213" s="1121" t="str">
        <f>IF(VLOOKUP(_xlfn.TEXTBEFORE($J213,";",1,0,1),Table2[[Label]:[Reference(s)]],5,FALSE)=0,"",VLOOKUP(_xlfn.TEXTBEFORE($J213,";",1,0,1),Table2[[Label]:[Reference(s)]],5,FALSE))</f>
        <v>String</v>
      </c>
      <c r="M213" s="1120" t="str">
        <f>IF(VLOOKUP(_xlfn.TEXTBEFORE($J213,";",1,0,1),Table2[[Label]:[Reference(s)]],6,FALSE)=0,"",VLOOKUP(_xlfn.TEXTBEFORE($J213,";",1,0,1),Table2[[Label]:[Reference(s)]],6,FALSE))</f>
        <v/>
      </c>
      <c r="N213" s="1120" t="str">
        <f>IF(VLOOKUP(_xlfn.TEXTBEFORE($J213,";",1,0,1),Table2[[Label]:[Reference(s)]],7,FALSE)=0,"",VLOOKUP(_xlfn.TEXTBEFORE($J213,";",1,0,1),Table2[[Label]:[Reference(s)]],7,FALSE))</f>
        <v/>
      </c>
      <c r="O213" s="1120">
        <f>IF(VLOOKUP(_xlfn.TEXTBEFORE($J213,";",1,0,1),Table2[[Label]:[Reference(s)]],8,FALSE)=0,"",VLOOKUP(_xlfn.TEXTBEFORE($J213,";",1,0,1),Table2[[Label]:[Reference(s)]],8,FALSE))</f>
        <v>100</v>
      </c>
      <c r="P213" s="1120" t="str">
        <f>IF(VLOOKUP(_xlfn.TEXTBEFORE($J213,";",1,0,1),Table2[[Label]:[Reference(s)]],9,FALSE)=0,"",VLOOKUP(_xlfn.TEXTBEFORE($J213,";",1,0,1),Table2[[Label]:[Reference(s)]],9,FALSE))</f>
        <v xml:space="preserve">Please follow these instructions: Use National Geospatial-Intelligence Agency - GENC
File: https://nsgreg.nga.mil/doc/view?i=2624
Select the link next to "Document" and download the GENC mapping file. Go to the tab titled "GE - GENC to ISO 3166" and use the column titled "Geopolitical Entity Name"
NOTE: API source does not provide values for country name. It only addresses country code </v>
      </c>
      <c r="Q213" s="1120" t="str">
        <f>IF(VLOOKUP(_xlfn.TEXTBEFORE($J213,";",1,0,1),Table2[[Label]:[Reference(s)]],10,FALSE)=0,"",VLOOKUP(_xlfn.TEXTBEFORE($J213,";",1,0,1),Table2[[Label]:[Reference(s)]],10,FALSE))</f>
        <v/>
      </c>
      <c r="R213" s="1122" t="str">
        <f>IF(VLOOKUP(_xlfn.TEXTBEFORE($J213,";",1,0,1),Table2[[Label]:[Reference(s)]],14,FALSE)=0,"",VLOOKUP(_xlfn.TEXTBEFORE($J213,";",1,0,1),Table2[[Label]:[Reference(s)]],14,FALSE))</f>
        <v>(1) 2 CFR 200.203;
(3) SAM.gov Assistance Listing;
(5) 31 USC 6102</v>
      </c>
    </row>
    <row r="214" spans="1:18" ht="203.45" customHeight="1" thickBot="1" x14ac:dyDescent="0.3">
      <c r="A214" s="1185"/>
      <c r="B214" s="1065"/>
      <c r="C214" s="1022"/>
      <c r="D214" s="1091"/>
      <c r="E214" s="1014"/>
      <c r="F214" s="1015"/>
      <c r="G214" s="1120" t="str">
        <f>IF(VLOOKUP(_xlfn.TEXTBEFORE($J214,";",1,0,1),Table2[[Label]:[Reference(s)]],2,FALSE)=0,"",VLOOKUP(_xlfn.TEXTBEFORE($J214,";",1,0,1),Table2[[Label]:[Reference(s)]],2,FALSE))</f>
        <v>A code that indicates the country where the agency organizational unit is located.</v>
      </c>
      <c r="H214" s="1062"/>
      <c r="I214" s="1123"/>
      <c r="J214" s="1018" t="s">
        <v>4668</v>
      </c>
      <c r="K214" s="1053" t="s">
        <v>4661</v>
      </c>
      <c r="L214" s="1121" t="str">
        <f>IF(VLOOKUP(_xlfn.TEXTBEFORE($J214,";",1,0,1),Table2[[Label]:[Reference(s)]],5,FALSE)=0,"",VLOOKUP(_xlfn.TEXTBEFORE($J214,";",1,0,1),Table2[[Label]:[Reference(s)]],5,FALSE))</f>
        <v>String</v>
      </c>
      <c r="M214" s="1120" t="str">
        <f>IF(VLOOKUP(_xlfn.TEXTBEFORE($J214,";",1,0,1),Table2[[Label]:[Reference(s)]],6,FALSE)=0,"",VLOOKUP(_xlfn.TEXTBEFORE($J214,";",1,0,1),Table2[[Label]:[Reference(s)]],6,FALSE))</f>
        <v>AAX</v>
      </c>
      <c r="N214" s="1120" t="str">
        <f>IF(VLOOKUP(_xlfn.TEXTBEFORE($J214,";",1,0,1),Table2[[Label]:[Reference(s)]],7,FALSE)=0,"",VLOOKUP(_xlfn.TEXTBEFORE($J214,";",1,0,1),Table2[[Label]:[Reference(s)]],7,FALSE))</f>
        <v/>
      </c>
      <c r="O214" s="1120" t="str">
        <f>IF(VLOOKUP(_xlfn.TEXTBEFORE($J214,";",1,0,1),Table2[[Label]:[Reference(s)]],8,FALSE)=0,"",VLOOKUP(_xlfn.TEXTBEFORE($J214,";",1,0,1),Table2[[Label]:[Reference(s)]],8,FALSE))</f>
        <v>(2) 3</v>
      </c>
      <c r="P214" s="1120" t="str">
        <f>IF(VLOOKUP(_xlfn.TEXTBEFORE($J214,";",1,0,1),Table2[[Label]:[Reference(s)]],9,FALSE)=0,"",VLOOKUP(_xlfn.TEXTBEFORE($J214,";",1,0,1),Table2[[Label]:[Reference(s)]],9,FALSE))</f>
        <v>Please follow these instructions: Use National Geospatial-Intelligence Agency - GENC 
API: https://nsgreg.nga.mil/restApi/GeopoliticalEntityResources.jsp
File: https://nsgreg.nga.mil/doc/view?i=2624
Select the link next to "Document" and download the GENC mapping file. Go to the tab titled "GE - GENC to ISO 3166" and use the column titled "3-character Code"</v>
      </c>
      <c r="Q214" s="1120" t="str">
        <f>IF(VLOOKUP(_xlfn.TEXTBEFORE($J214,";",1,0,1),Table2[[Label]:[Reference(s)]],10,FALSE)=0,"",VLOOKUP(_xlfn.TEXTBEFORE($J214,";",1,0,1),Table2[[Label]:[Reference(s)]],10,FALSE))</f>
        <v/>
      </c>
      <c r="R214" s="1122" t="str">
        <f>IF(VLOOKUP(_xlfn.TEXTBEFORE($J214,";",1,0,1),Table2[[Label]:[Reference(s)]],14,FALSE)=0,"",VLOOKUP(_xlfn.TEXTBEFORE($J214,";",1,0,1),Table2[[Label]:[Reference(s)]],14,FALSE))</f>
        <v>(1) 2 CFR 200.203;
(3) SAM.gov Assistance Listing;
(5) 31 USC 6102</v>
      </c>
    </row>
    <row r="215" spans="1:18" ht="144.6" customHeight="1" thickBot="1" x14ac:dyDescent="0.3">
      <c r="A215" s="1185"/>
      <c r="B215" s="1065"/>
      <c r="C215" s="1022"/>
      <c r="D215" s="1091" t="s">
        <v>2072</v>
      </c>
      <c r="E215" s="1014" t="s">
        <v>2073</v>
      </c>
      <c r="F215" s="1015" t="s">
        <v>1656</v>
      </c>
      <c r="G215" s="1120" t="str">
        <f>IF(VLOOKUP(_xlfn.TEXTBEFORE($J215,";",1,0,1),Table2[[Label]:[Reference(s)]],2,FALSE)=0,"",VLOOKUP(_xlfn.TEXTBEFORE($J215,";",1,0,1),Table2[[Label]:[Reference(s)]],2,FALSE))</f>
        <v>The name of the domestic city where the agency organizational unit is located.</v>
      </c>
      <c r="H215" s="1035" t="s">
        <v>4631</v>
      </c>
      <c r="I215" s="1123" t="s">
        <v>4630</v>
      </c>
      <c r="J215" s="1018" t="s">
        <v>4669</v>
      </c>
      <c r="K215" s="1053" t="s">
        <v>4661</v>
      </c>
      <c r="L215" s="1121" t="str">
        <f>IF(VLOOKUP(_xlfn.TEXTBEFORE($J215,";",1,0,1),Table2[[Label]:[Reference(s)]],5,FALSE)=0,"",VLOOKUP(_xlfn.TEXTBEFORE($J215,";",1,0,1),Table2[[Label]:[Reference(s)]],5,FALSE))</f>
        <v>String</v>
      </c>
      <c r="M215" s="1120" t="str">
        <f>IF(VLOOKUP(_xlfn.TEXTBEFORE($J215,";",1,0,1),Table2[[Label]:[Reference(s)]],6,FALSE)=0,"",VLOOKUP(_xlfn.TEXTBEFORE($J215,";",1,0,1),Table2[[Label]:[Reference(s)]],6,FALSE))</f>
        <v/>
      </c>
      <c r="N215" s="1120" t="str">
        <f>IF(VLOOKUP(_xlfn.TEXTBEFORE($J215,";",1,0,1),Table2[[Label]:[Reference(s)]],7,FALSE)=0,"",VLOOKUP(_xlfn.TEXTBEFORE($J215,";",1,0,1),Table2[[Label]:[Reference(s)]],7,FALSE))</f>
        <v/>
      </c>
      <c r="O215" s="1120">
        <f>IF(VLOOKUP(_xlfn.TEXTBEFORE($J215,";",1,0,1),Table2[[Label]:[Reference(s)]],8,FALSE)=0,"",VLOOKUP(_xlfn.TEXTBEFORE($J215,";",1,0,1),Table2[[Label]:[Reference(s)]],8,FALSE))</f>
        <v>200</v>
      </c>
      <c r="P215" s="1120" t="str">
        <f>IF(VLOOKUP(_xlfn.TEXTBEFORE($J215,";",1,0,1),Table2[[Label]:[Reference(s)]],9,FALSE)=0,"",VLOOKUP(_xlfn.TEXTBEFORE($J215,";",1,0,1),Table2[[Label]:[Reference(s)]],9,FALSE))</f>
        <v>Please follow these instructions:
Geographic Names Information System (GNIS) for City Name:
https://www.usgs.gov/core-science-systems/ngp/board-on-geographic-names/download-gnis-data
Navigate to: Federal Codes -&gt; FedCodes_National_Text.zip -&gt; FederalCodes_National.txt -&gt; 'feature_name' column.</v>
      </c>
      <c r="Q215" s="1120" t="str">
        <f>IF(VLOOKUP(_xlfn.TEXTBEFORE($J215,";",1,0,1),Table2[[Label]:[Reference(s)]],10,FALSE)=0,"",VLOOKUP(_xlfn.TEXTBEFORE($J215,";",1,0,1),Table2[[Label]:[Reference(s)]],10,FALSE))</f>
        <v/>
      </c>
      <c r="R215" s="1122" t="str">
        <f>IF(VLOOKUP(_xlfn.TEXTBEFORE($J215,";",1,0,1),Table2[[Label]:[Reference(s)]],14,FALSE)=0,"",VLOOKUP(_xlfn.TEXTBEFORE($J215,";",1,0,1),Table2[[Label]:[Reference(s)]],14,FALSE))</f>
        <v>(1) 2 CFR 200.203;
(3) SAM.gov Assistance Listing;
(5) 31 USC 6102</v>
      </c>
    </row>
    <row r="216" spans="1:18" ht="188.1" customHeight="1" thickBot="1" x14ac:dyDescent="0.3">
      <c r="A216" s="1185"/>
      <c r="B216" s="1065"/>
      <c r="C216" s="1022"/>
      <c r="D216" s="1091"/>
      <c r="E216" s="1014"/>
      <c r="F216" s="1015"/>
      <c r="G216" s="1120" t="str">
        <f>IF(VLOOKUP(_xlfn.TEXTBEFORE($J216,";",1,0,1),Table2[[Label]:[Reference(s)]],2,FALSE)=0,"",VLOOKUP(_xlfn.TEXTBEFORE($J216,";",1,0,1),Table2[[Label]:[Reference(s)]],2,FALSE))</f>
        <v>A code that indicates the domestic city where the agency organizational unit is located.</v>
      </c>
      <c r="H216" s="1035"/>
      <c r="I216" s="1123"/>
      <c r="J216" s="1018" t="s">
        <v>4670</v>
      </c>
      <c r="K216" s="1053" t="s">
        <v>4661</v>
      </c>
      <c r="L216" s="1121" t="str">
        <f>IF(VLOOKUP(_xlfn.TEXTBEFORE($J216,";",1,0,1),Table2[[Label]:[Reference(s)]],5,FALSE)=0,"",VLOOKUP(_xlfn.TEXTBEFORE($J216,";",1,0,1),Table2[[Label]:[Reference(s)]],5,FALSE))</f>
        <v>String</v>
      </c>
      <c r="M216" s="1120" t="str">
        <f>IF(VLOOKUP(_xlfn.TEXTBEFORE($J216,";",1,0,1),Table2[[Label]:[Reference(s)]],6,FALSE)=0,"",VLOOKUP(_xlfn.TEXTBEFORE($J216,";",1,0,1),Table2[[Label]:[Reference(s)]],6,FALSE))</f>
        <v>NNNNN</v>
      </c>
      <c r="N216" s="1120">
        <f>IF(VLOOKUP(_xlfn.TEXTBEFORE($J216,";",1,0,1),Table2[[Label]:[Reference(s)]],7,FALSE)=0,"",VLOOKUP(_xlfn.TEXTBEFORE($J216,";",1,0,1),Table2[[Label]:[Reference(s)]],7,FALSE))</f>
        <v>5</v>
      </c>
      <c r="O216" s="1120">
        <f>IF(VLOOKUP(_xlfn.TEXTBEFORE($J216,";",1,0,1),Table2[[Label]:[Reference(s)]],8,FALSE)=0,"",VLOOKUP(_xlfn.TEXTBEFORE($J216,";",1,0,1),Table2[[Label]:[Reference(s)]],8,FALSE))</f>
        <v>5</v>
      </c>
      <c r="P216" s="1120" t="str">
        <f>IF(VLOOKUP(_xlfn.TEXTBEFORE($J216,";",1,0,1),Table2[[Label]:[Reference(s)]],9,FALSE)=0,"",VLOOKUP(_xlfn.TEXTBEFORE($J216,";",1,0,1),Table2[[Label]:[Reference(s)]],9,FALSE))</f>
        <v>Please follow these instructions:
Geographic Names Information System (GNIS) for City Code:
https://www.usgs.gov/core-science-systems/ngp/board-on-geographic-names/download-gnis-data
Navigate to: Federal Codes -&gt; FedCodes_National_Text.zip -&gt; FederalCodes_National.txt -&gt; 'census code' column. 
Note that this column is only unique at the state level, so must be used in conjunction with the state_numeric column.</v>
      </c>
      <c r="Q216" s="1120" t="str">
        <f>IF(VLOOKUP(_xlfn.TEXTBEFORE($J216,";",1,0,1),Table2[[Label]:[Reference(s)]],10,FALSE)=0,"",VLOOKUP(_xlfn.TEXTBEFORE($J216,";",1,0,1),Table2[[Label]:[Reference(s)]],10,FALSE))</f>
        <v/>
      </c>
      <c r="R216" s="1122" t="str">
        <f>IF(VLOOKUP(_xlfn.TEXTBEFORE($J216,";",1,0,1),Table2[[Label]:[Reference(s)]],14,FALSE)=0,"",VLOOKUP(_xlfn.TEXTBEFORE($J216,";",1,0,1),Table2[[Label]:[Reference(s)]],14,FALSE))</f>
        <v>(1) 2 CFR 200.203;
(3) SAM.gov Assistance Listing;
(5) 31 USC 6102</v>
      </c>
    </row>
    <row r="217" spans="1:18" ht="131.1" customHeight="1" thickBot="1" x14ac:dyDescent="0.3">
      <c r="A217" s="1185"/>
      <c r="B217" s="1065"/>
      <c r="C217" s="1022"/>
      <c r="D217" s="1091" t="s">
        <v>2074</v>
      </c>
      <c r="E217" s="1014" t="s">
        <v>2075</v>
      </c>
      <c r="F217" s="1015" t="s">
        <v>1656</v>
      </c>
      <c r="G217" s="1120" t="str">
        <f>IF(VLOOKUP(_xlfn.TEXTBEFORE($J217,";",1,0,1),Table2[[Label]:[Reference(s)]],2,FALSE)=0,"",VLOOKUP(_xlfn.TEXTBEFORE($J217,";",1,0,1),Table2[[Label]:[Reference(s)]],2,FALSE))</f>
        <v>The name of the domestic state or territory where the agency organizational unit is located.</v>
      </c>
      <c r="H217" s="1035" t="s">
        <v>4631</v>
      </c>
      <c r="I217" s="1123" t="s">
        <v>4630</v>
      </c>
      <c r="J217" s="1018" t="s">
        <v>4671</v>
      </c>
      <c r="K217" s="1053" t="s">
        <v>4661</v>
      </c>
      <c r="L217" s="1121" t="str">
        <f>IF(VLOOKUP(_xlfn.TEXTBEFORE($J217,";",1,0,1),Table2[[Label]:[Reference(s)]],5,FALSE)=0,"",VLOOKUP(_xlfn.TEXTBEFORE($J217,";",1,0,1),Table2[[Label]:[Reference(s)]],5,FALSE))</f>
        <v>String</v>
      </c>
      <c r="M217" s="1120" t="str">
        <f>IF(VLOOKUP(_xlfn.TEXTBEFORE($J217,";",1,0,1),Table2[[Label]:[Reference(s)]],6,FALSE)=0,"",VLOOKUP(_xlfn.TEXTBEFORE($J217,";",1,0,1),Table2[[Label]:[Reference(s)]],6,FALSE))</f>
        <v/>
      </c>
      <c r="N217" s="1120" t="str">
        <f>IF(VLOOKUP(_xlfn.TEXTBEFORE($J217,";",1,0,1),Table2[[Label]:[Reference(s)]],7,FALSE)=0,"",VLOOKUP(_xlfn.TEXTBEFORE($J217,";",1,0,1),Table2[[Label]:[Reference(s)]],7,FALSE))</f>
        <v/>
      </c>
      <c r="O217" s="1120">
        <f>IF(VLOOKUP(_xlfn.TEXTBEFORE($J217,";",1,0,1),Table2[[Label]:[Reference(s)]],8,FALSE)=0,"",VLOOKUP(_xlfn.TEXTBEFORE($J217,";",1,0,1),Table2[[Label]:[Reference(s)]],8,FALSE))</f>
        <v>50</v>
      </c>
      <c r="P217" s="1120" t="str">
        <f>IF(VLOOKUP(_xlfn.TEXTBEFORE($J217,";",1,0,1),Table2[[Label]:[Reference(s)]],9,FALSE)=0,"",VLOOKUP(_xlfn.TEXTBEFORE($J217,";",1,0,1),Table2[[Label]:[Reference(s)]],9,FALSE))</f>
        <v>Please follow these instructions:  Geographic Names Information System (GNIS) for State Name:
https://www.usgs.gov/us-board-on-geographic-names/download-gnis-data
Navigate to: Government Units -&gt; state_name column (excluding where country_name &lt;&gt; 'United States')</v>
      </c>
      <c r="Q217" s="1120" t="str">
        <f>IF(VLOOKUP(_xlfn.TEXTBEFORE($J217,";",1,0,1),Table2[[Label]:[Reference(s)]],10,FALSE)=0,"",VLOOKUP(_xlfn.TEXTBEFORE($J217,";",1,0,1),Table2[[Label]:[Reference(s)]],10,FALSE))</f>
        <v/>
      </c>
      <c r="R217" s="1122" t="str">
        <f>IF(VLOOKUP(_xlfn.TEXTBEFORE($J217,";",1,0,1),Table2[[Label]:[Reference(s)]],14,FALSE)=0,"",VLOOKUP(_xlfn.TEXTBEFORE($J217,";",1,0,1),Table2[[Label]:[Reference(s)]],14,FALSE))</f>
        <v>(1) 2 CFR 200.203;
(3) SAM.gov Assistance Listing;
(5) 31 USC 6102</v>
      </c>
    </row>
    <row r="218" spans="1:18" ht="116.1" customHeight="1" thickBot="1" x14ac:dyDescent="0.3">
      <c r="A218" s="1185"/>
      <c r="B218" s="1065"/>
      <c r="C218" s="1022"/>
      <c r="D218" s="1091"/>
      <c r="E218" s="1014"/>
      <c r="F218" s="1015"/>
      <c r="G218" s="1120" t="str">
        <f>IF(VLOOKUP(_xlfn.TEXTBEFORE($J218,";",1,0,1),Table2[[Label]:[Reference(s)]],2,FALSE)=0,"",VLOOKUP(_xlfn.TEXTBEFORE($J218,";",1,0,1),Table2[[Label]:[Reference(s)]],2,FALSE))</f>
        <v>A code that indicates the domestic state or territory where the agency organizational unit is located.</v>
      </c>
      <c r="H218" s="1035"/>
      <c r="I218" s="1123"/>
      <c r="J218" s="1018" t="s">
        <v>4672</v>
      </c>
      <c r="K218" s="1053" t="s">
        <v>4661</v>
      </c>
      <c r="L218" s="1121" t="str">
        <f>IF(VLOOKUP(_xlfn.TEXTBEFORE($J218,";",1,0,1),Table2[[Label]:[Reference(s)]],5,FALSE)=0,"",VLOOKUP(_xlfn.TEXTBEFORE($J218,";",1,0,1),Table2[[Label]:[Reference(s)]],5,FALSE))</f>
        <v>String</v>
      </c>
      <c r="M218" s="1120" t="str">
        <f>IF(VLOOKUP(_xlfn.TEXTBEFORE($J218,";",1,0,1),Table2[[Label]:[Reference(s)]],6,FALSE)=0,"",VLOOKUP(_xlfn.TEXTBEFORE($J218,";",1,0,1),Table2[[Label]:[Reference(s)]],6,FALSE))</f>
        <v>NN</v>
      </c>
      <c r="N218" s="1120">
        <f>IF(VLOOKUP(_xlfn.TEXTBEFORE($J218,";",1,0,1),Table2[[Label]:[Reference(s)]],7,FALSE)=0,"",VLOOKUP(_xlfn.TEXTBEFORE($J218,";",1,0,1),Table2[[Label]:[Reference(s)]],7,FALSE))</f>
        <v>2</v>
      </c>
      <c r="O218" s="1120">
        <f>IF(VLOOKUP(_xlfn.TEXTBEFORE($J218,";",1,0,1),Table2[[Label]:[Reference(s)]],8,FALSE)=0,"",VLOOKUP(_xlfn.TEXTBEFORE($J218,";",1,0,1),Table2[[Label]:[Reference(s)]],8,FALSE))</f>
        <v>2</v>
      </c>
      <c r="P218" s="1120" t="str">
        <f>IF(VLOOKUP(_xlfn.TEXTBEFORE($J218,";",1,0,1),Table2[[Label]:[Reference(s)]],9,FALSE)=0,"",VLOOKUP(_xlfn.TEXTBEFORE($J218,";",1,0,1),Table2[[Label]:[Reference(s)]],9,FALSE))</f>
        <v>Please follow these instructions: Geographic Names Information System (GNIS) for State Code:
https://www.usgs.gov/us-board-on-geographic-names/download-gnis-data
Navigate to: Government Units -&gt; state_alpha column (excluding where country_name &lt;&gt; 'United States')</v>
      </c>
      <c r="Q218" s="1120" t="str">
        <f>IF(VLOOKUP(_xlfn.TEXTBEFORE($J218,";",1,0,1),Table2[[Label]:[Reference(s)]],10,FALSE)=0,"",VLOOKUP(_xlfn.TEXTBEFORE($J218,";",1,0,1),Table2[[Label]:[Reference(s)]],10,FALSE))</f>
        <v/>
      </c>
      <c r="R218" s="1122" t="str">
        <f>IF(VLOOKUP(_xlfn.TEXTBEFORE($J218,";",1,0,1),Table2[[Label]:[Reference(s)]],14,FALSE)=0,"",VLOOKUP(_xlfn.TEXTBEFORE($J218,";",1,0,1),Table2[[Label]:[Reference(s)]],14,FALSE))</f>
        <v>(1) 2 CFR 200.203;
(3) SAM.gov Assistance Listing;
(5) 31 USC 6102</v>
      </c>
    </row>
    <row r="219" spans="1:18" ht="102" customHeight="1" thickBot="1" x14ac:dyDescent="0.3">
      <c r="A219" s="1185"/>
      <c r="B219" s="1065"/>
      <c r="C219" s="1022"/>
      <c r="D219" s="1036" t="s">
        <v>2076</v>
      </c>
      <c r="E219" s="1012" t="s">
        <v>4632</v>
      </c>
      <c r="F219" s="1011" t="s">
        <v>1656</v>
      </c>
      <c r="G219" s="1120" t="str">
        <f>IF(VLOOKUP(_xlfn.TEXTBEFORE($J219,";",1,0,1),Table2[[Label]:[Reference(s)]],2,FALSE)=0,"",VLOOKUP(_xlfn.TEXTBEFORE($J219,";",1,0,1),Table2[[Label]:[Reference(s)]],2,FALSE))</f>
        <v>The zip code for the domestic address of the agency organizational unit.</v>
      </c>
      <c r="H219" s="1011" t="s">
        <v>4625</v>
      </c>
      <c r="I219" s="1027" t="s">
        <v>4627</v>
      </c>
      <c r="J219" s="1018" t="s">
        <v>4673</v>
      </c>
      <c r="K219" s="1053" t="s">
        <v>4661</v>
      </c>
      <c r="L219" s="1121" t="str">
        <f>IF(VLOOKUP(_xlfn.TEXTBEFORE($J219,";",1,0,1),Table2[[Label]:[Reference(s)]],5,FALSE)=0,"",VLOOKUP(_xlfn.TEXTBEFORE($J219,";",1,0,1),Table2[[Label]:[Reference(s)]],5,FALSE))</f>
        <v>Integer</v>
      </c>
      <c r="M219" s="1120" t="str">
        <f>IF(VLOOKUP(_xlfn.TEXTBEFORE($J219,";",1,0,1),Table2[[Label]:[Reference(s)]],6,FALSE)=0,"",VLOOKUP(_xlfn.TEXTBEFORE($J219,";",1,0,1),Table2[[Label]:[Reference(s)]],6,FALSE))</f>
        <v/>
      </c>
      <c r="N219" s="1120" t="str">
        <f>IF(VLOOKUP(_xlfn.TEXTBEFORE($J219,";",1,0,1),Table2[[Label]:[Reference(s)]],7,FALSE)=0,"",VLOOKUP(_xlfn.TEXTBEFORE($J219,";",1,0,1),Table2[[Label]:[Reference(s)]],7,FALSE))</f>
        <v>(3) 5</v>
      </c>
      <c r="O219" s="1120" t="str">
        <f>IF(VLOOKUP(_xlfn.TEXTBEFORE($J219,";",1,0,1),Table2[[Label]:[Reference(s)]],8,FALSE)=0,"",VLOOKUP(_xlfn.TEXTBEFORE($J219,";",1,0,1),Table2[[Label]:[Reference(s)]],8,FALSE))</f>
        <v>(3) 5</v>
      </c>
      <c r="P219" s="1120" t="str">
        <f>IF(VLOOKUP(_xlfn.TEXTBEFORE($J219,";",1,0,1),Table2[[Label]:[Reference(s)]],9,FALSE)=0,"",VLOOKUP(_xlfn.TEXTBEFORE($J219,";",1,0,1),Table2[[Label]:[Reference(s)]],9,FALSE))</f>
        <v/>
      </c>
      <c r="Q219" s="1120" t="str">
        <f>IF(VLOOKUP(_xlfn.TEXTBEFORE($J219,";",1,0,1),Table2[[Label]:[Reference(s)]],10,FALSE)=0,"",VLOOKUP(_xlfn.TEXTBEFORE($J219,";",1,0,1),Table2[[Label]:[Reference(s)]],10,FALSE))</f>
        <v/>
      </c>
      <c r="R219" s="1122" t="str">
        <f>IF(VLOOKUP(_xlfn.TEXTBEFORE($J219,";",1,0,1),Table2[[Label]:[Reference(s)]],14,FALSE)=0,"",VLOOKUP(_xlfn.TEXTBEFORE($J219,";",1,0,1),Table2[[Label]:[Reference(s)]],14,FALSE))</f>
        <v>(1) 2 CFR 200.203;
(3) SAM.gov Assistance Listing;
(5) 31 USC 6102</v>
      </c>
    </row>
    <row r="220" spans="1:18" ht="102" customHeight="1" thickBot="1" x14ac:dyDescent="0.3">
      <c r="A220" s="1186"/>
      <c r="B220" s="1124"/>
      <c r="C220" s="1028"/>
      <c r="D220" s="1041" t="s">
        <v>2077</v>
      </c>
      <c r="E220" s="1019" t="s">
        <v>4633</v>
      </c>
      <c r="F220" s="1048" t="s">
        <v>1656</v>
      </c>
      <c r="G220" s="1125" t="str">
        <f>IF(VLOOKUP(_xlfn.TEXTBEFORE($J220,";",1,0,1),Table2[[Label]:[Reference(s)]],2,FALSE)=0,"",VLOOKUP(_xlfn.TEXTBEFORE($J220,";",1,0,1),Table2[[Label]:[Reference(s)]],2,FALSE))</f>
        <v>The zip+4 code for the domestic address of the agency organizational unit.</v>
      </c>
      <c r="H220" s="1048" t="s">
        <v>4625</v>
      </c>
      <c r="I220" s="1126" t="s">
        <v>4627</v>
      </c>
      <c r="J220" s="1020" t="s">
        <v>4674</v>
      </c>
      <c r="K220" s="1021" t="s">
        <v>4661</v>
      </c>
      <c r="L220" s="1127" t="str">
        <f>IF(VLOOKUP(_xlfn.TEXTBEFORE($J220,";",1,0,1),Table2[[Label]:[Reference(s)]],5,FALSE)=0,"",VLOOKUP(_xlfn.TEXTBEFORE($J220,";",1,0,1),Table2[[Label]:[Reference(s)]],5,FALSE))</f>
        <v>Integer</v>
      </c>
      <c r="M220" s="1125" t="str">
        <f>IF(VLOOKUP(_xlfn.TEXTBEFORE($J220,";",1,0,1),Table2[[Label]:[Reference(s)]],6,FALSE)=0,"",VLOOKUP(_xlfn.TEXTBEFORE($J220,";",1,0,1),Table2[[Label]:[Reference(s)]],6,FALSE))</f>
        <v/>
      </c>
      <c r="N220" s="1125" t="str">
        <f>IF(VLOOKUP(_xlfn.TEXTBEFORE($J220,";",1,0,1),Table2[[Label]:[Reference(s)]],7,FALSE)=0,"",VLOOKUP(_xlfn.TEXTBEFORE($J220,";",1,0,1),Table2[[Label]:[Reference(s)]],7,FALSE))</f>
        <v>(3) 4</v>
      </c>
      <c r="O220" s="1125" t="str">
        <f>IF(VLOOKUP(_xlfn.TEXTBEFORE($J220,";",1,0,1),Table2[[Label]:[Reference(s)]],8,FALSE)=0,"",VLOOKUP(_xlfn.TEXTBEFORE($J220,";",1,0,1),Table2[[Label]:[Reference(s)]],8,FALSE))</f>
        <v>(3) 4</v>
      </c>
      <c r="P220" s="1125" t="str">
        <f>IF(VLOOKUP(_xlfn.TEXTBEFORE($J220,";",1,0,1),Table2[[Label]:[Reference(s)]],9,FALSE)=0,"",VLOOKUP(_xlfn.TEXTBEFORE($J220,";",1,0,1),Table2[[Label]:[Reference(s)]],9,FALSE))</f>
        <v/>
      </c>
      <c r="Q220" s="1125" t="str">
        <f>IF(VLOOKUP(_xlfn.TEXTBEFORE($J220,";",1,0,1),Table2[[Label]:[Reference(s)]],10,FALSE)=0,"",VLOOKUP(_xlfn.TEXTBEFORE($J220,";",1,0,1),Table2[[Label]:[Reference(s)]],10,FALSE))</f>
        <v/>
      </c>
      <c r="R220" s="1128" t="str">
        <f>IF(VLOOKUP(_xlfn.TEXTBEFORE($J220,";",1,0,1),Table2[[Label]:[Reference(s)]],14,FALSE)=0,"",VLOOKUP(_xlfn.TEXTBEFORE($J220,";",1,0,1),Table2[[Label]:[Reference(s)]],14,FALSE))</f>
        <v>(1) 2 CFR 200.203;
(3) SAM.gov Assistance Listing;
(5) 31 USC 6102</v>
      </c>
    </row>
  </sheetData>
  <sheetProtection formatCells="0" formatColumns="0" formatRows="0" autoFilter="0"/>
  <autoFilter ref="A7:S220" xr:uid="{8B1245F5-88F5-4CB3-92E9-39973504A6B9}"/>
  <mergeCells count="222">
    <mergeCell ref="I76:I77"/>
    <mergeCell ref="I78:I79"/>
    <mergeCell ref="H56:H57"/>
    <mergeCell ref="D56:D57"/>
    <mergeCell ref="E58:E59"/>
    <mergeCell ref="H58:H59"/>
    <mergeCell ref="D58:D59"/>
    <mergeCell ref="E56:E57"/>
    <mergeCell ref="F56:F57"/>
    <mergeCell ref="F58:F59"/>
    <mergeCell ref="D60:D61"/>
    <mergeCell ref="D217:D218"/>
    <mergeCell ref="H215:H216"/>
    <mergeCell ref="C160:C163"/>
    <mergeCell ref="H142:H143"/>
    <mergeCell ref="D142:D143"/>
    <mergeCell ref="E142:E143"/>
    <mergeCell ref="D94:D95"/>
    <mergeCell ref="C137:C139"/>
    <mergeCell ref="F108:F109"/>
    <mergeCell ref="F140:F141"/>
    <mergeCell ref="F142:F143"/>
    <mergeCell ref="H108:H109"/>
    <mergeCell ref="F105:F106"/>
    <mergeCell ref="F213:F214"/>
    <mergeCell ref="F215:F216"/>
    <mergeCell ref="F217:F218"/>
    <mergeCell ref="H217:H218"/>
    <mergeCell ref="H213:H214"/>
    <mergeCell ref="E217:E218"/>
    <mergeCell ref="K78:K79"/>
    <mergeCell ref="I108:I109"/>
    <mergeCell ref="I91:I92"/>
    <mergeCell ref="I94:I95"/>
    <mergeCell ref="I96:I97"/>
    <mergeCell ref="I217:I218"/>
    <mergeCell ref="I142:I143"/>
    <mergeCell ref="I89:I90"/>
    <mergeCell ref="I105:I106"/>
    <mergeCell ref="I140:I141"/>
    <mergeCell ref="I215:I216"/>
    <mergeCell ref="I213:I214"/>
    <mergeCell ref="A171:A174"/>
    <mergeCell ref="B171:B174"/>
    <mergeCell ref="C171:C174"/>
    <mergeCell ref="A175:A178"/>
    <mergeCell ref="B175:B178"/>
    <mergeCell ref="C175:C178"/>
    <mergeCell ref="C208:C220"/>
    <mergeCell ref="B179:B182"/>
    <mergeCell ref="B187:B188"/>
    <mergeCell ref="A208:A220"/>
    <mergeCell ref="B196:B206"/>
    <mergeCell ref="C196:C206"/>
    <mergeCell ref="A192:A193"/>
    <mergeCell ref="C183:C186"/>
    <mergeCell ref="B208:B220"/>
    <mergeCell ref="A179:A182"/>
    <mergeCell ref="C179:C182"/>
    <mergeCell ref="A183:A186"/>
    <mergeCell ref="B183:B186"/>
    <mergeCell ref="A196:A206"/>
    <mergeCell ref="B192:B193"/>
    <mergeCell ref="C192:C193"/>
    <mergeCell ref="A194:A195"/>
    <mergeCell ref="C187:C188"/>
    <mergeCell ref="A189:A191"/>
    <mergeCell ref="B189:B191"/>
    <mergeCell ref="C189:C191"/>
    <mergeCell ref="C194:C195"/>
    <mergeCell ref="A187:A188"/>
    <mergeCell ref="B194:B195"/>
    <mergeCell ref="E213:E214"/>
    <mergeCell ref="D213:D214"/>
    <mergeCell ref="E215:E216"/>
    <mergeCell ref="D215:D216"/>
    <mergeCell ref="A167:A170"/>
    <mergeCell ref="B167:B170"/>
    <mergeCell ref="C167:C170"/>
    <mergeCell ref="A155:A156"/>
    <mergeCell ref="B155:B156"/>
    <mergeCell ref="C140:C143"/>
    <mergeCell ref="B130:B131"/>
    <mergeCell ref="C130:C131"/>
    <mergeCell ref="A132:A136"/>
    <mergeCell ref="B132:B136"/>
    <mergeCell ref="A140:A143"/>
    <mergeCell ref="A145:A152"/>
    <mergeCell ref="A164:A166"/>
    <mergeCell ref="B164:B166"/>
    <mergeCell ref="C164:C166"/>
    <mergeCell ref="A160:A163"/>
    <mergeCell ref="B160:B163"/>
    <mergeCell ref="C132:C136"/>
    <mergeCell ref="A157:A158"/>
    <mergeCell ref="A130:A131"/>
    <mergeCell ref="A153:A154"/>
    <mergeCell ref="B153:B154"/>
    <mergeCell ref="C153:C154"/>
    <mergeCell ref="B137:B139"/>
    <mergeCell ref="A137:A139"/>
    <mergeCell ref="D96:D97"/>
    <mergeCell ref="E140:E141"/>
    <mergeCell ref="E96:E97"/>
    <mergeCell ref="B116:B117"/>
    <mergeCell ref="C116:C117"/>
    <mergeCell ref="B140:B143"/>
    <mergeCell ref="C111:C114"/>
    <mergeCell ref="D140:D141"/>
    <mergeCell ref="A94:A97"/>
    <mergeCell ref="E108:E109"/>
    <mergeCell ref="D108:D109"/>
    <mergeCell ref="A99:A104"/>
    <mergeCell ref="A116:A117"/>
    <mergeCell ref="B157:B158"/>
    <mergeCell ref="C157:C158"/>
    <mergeCell ref="C145:C152"/>
    <mergeCell ref="C155:C156"/>
    <mergeCell ref="B145:B152"/>
    <mergeCell ref="H94:H95"/>
    <mergeCell ref="H96:H97"/>
    <mergeCell ref="H140:H141"/>
    <mergeCell ref="H105:H106"/>
    <mergeCell ref="E94:E95"/>
    <mergeCell ref="B99:B104"/>
    <mergeCell ref="C99:C104"/>
    <mergeCell ref="F91:F92"/>
    <mergeCell ref="F94:F95"/>
    <mergeCell ref="F96:F97"/>
    <mergeCell ref="E60:E61"/>
    <mergeCell ref="H60:H61"/>
    <mergeCell ref="E105:E106"/>
    <mergeCell ref="D105:D106"/>
    <mergeCell ref="E89:E90"/>
    <mergeCell ref="F60:F61"/>
    <mergeCell ref="F76:F77"/>
    <mergeCell ref="F78:F87"/>
    <mergeCell ref="D76:D77"/>
    <mergeCell ref="D78:D87"/>
    <mergeCell ref="E91:E92"/>
    <mergeCell ref="E76:E77"/>
    <mergeCell ref="H89:H90"/>
    <mergeCell ref="E78:E87"/>
    <mergeCell ref="H76:H77"/>
    <mergeCell ref="H78:H79"/>
    <mergeCell ref="D89:D90"/>
    <mergeCell ref="D91:D92"/>
    <mergeCell ref="H91:H92"/>
    <mergeCell ref="F89:F90"/>
    <mergeCell ref="C8:C18"/>
    <mergeCell ref="E11:E12"/>
    <mergeCell ref="D11:D12"/>
    <mergeCell ref="E19:E20"/>
    <mergeCell ref="D19:D20"/>
    <mergeCell ref="F11:F12"/>
    <mergeCell ref="F13:F14"/>
    <mergeCell ref="F15:F16"/>
    <mergeCell ref="F19:F20"/>
    <mergeCell ref="B36:B53"/>
    <mergeCell ref="A19:A20"/>
    <mergeCell ref="B19:B20"/>
    <mergeCell ref="C19:C20"/>
    <mergeCell ref="A1:K1"/>
    <mergeCell ref="A2:C2"/>
    <mergeCell ref="A3:C3"/>
    <mergeCell ref="A4:C4"/>
    <mergeCell ref="D2:K2"/>
    <mergeCell ref="D3:K3"/>
    <mergeCell ref="D4:K4"/>
    <mergeCell ref="J6:K6"/>
    <mergeCell ref="A6:C6"/>
    <mergeCell ref="D6:I6"/>
    <mergeCell ref="A5:C5"/>
    <mergeCell ref="A8:A18"/>
    <mergeCell ref="B8:B18"/>
    <mergeCell ref="E13:E14"/>
    <mergeCell ref="D13:D14"/>
    <mergeCell ref="E15:E16"/>
    <mergeCell ref="D15:D16"/>
    <mergeCell ref="H11:H12"/>
    <mergeCell ref="H13:H14"/>
    <mergeCell ref="H15:H16"/>
    <mergeCell ref="L6:R6"/>
    <mergeCell ref="A69:A74"/>
    <mergeCell ref="C36:C53"/>
    <mergeCell ref="A32:A33"/>
    <mergeCell ref="B32:B33"/>
    <mergeCell ref="C32:C33"/>
    <mergeCell ref="I15:I16"/>
    <mergeCell ref="I13:I14"/>
    <mergeCell ref="I11:I12"/>
    <mergeCell ref="I56:I57"/>
    <mergeCell ref="I58:I59"/>
    <mergeCell ref="I60:I61"/>
    <mergeCell ref="A56:A68"/>
    <mergeCell ref="C69:C74"/>
    <mergeCell ref="A21:A31"/>
    <mergeCell ref="B21:B31"/>
    <mergeCell ref="C21:C31"/>
    <mergeCell ref="A36:A53"/>
    <mergeCell ref="B69:B74"/>
    <mergeCell ref="B56:B68"/>
    <mergeCell ref="C56:C68"/>
    <mergeCell ref="A54:A55"/>
    <mergeCell ref="B54:B55"/>
    <mergeCell ref="C54:C55"/>
    <mergeCell ref="A76:A87"/>
    <mergeCell ref="B76:B87"/>
    <mergeCell ref="A118:A128"/>
    <mergeCell ref="B118:B128"/>
    <mergeCell ref="C118:C128"/>
    <mergeCell ref="B111:B114"/>
    <mergeCell ref="A105:A110"/>
    <mergeCell ref="B105:B110"/>
    <mergeCell ref="C105:C110"/>
    <mergeCell ref="A111:A114"/>
    <mergeCell ref="A89:A92"/>
    <mergeCell ref="B89:B92"/>
    <mergeCell ref="C89:C92"/>
    <mergeCell ref="C94:C97"/>
    <mergeCell ref="B94:B97"/>
    <mergeCell ref="C76:C87"/>
  </mergeCells>
  <phoneticPr fontId="21" type="noConversion"/>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1189D-62B2-4211-9ECD-5933D574F773}">
  <sheetPr>
    <tabColor theme="9" tint="0.39997558519241921"/>
  </sheetPr>
  <dimension ref="A1:T235"/>
  <sheetViews>
    <sheetView zoomScale="85" zoomScaleNormal="85" workbookViewId="0">
      <pane ySplit="7" topLeftCell="A8" activePane="bottomLeft" state="frozen"/>
      <selection pane="bottomLeft" activeCell="A6" sqref="A6:D6"/>
    </sheetView>
  </sheetViews>
  <sheetFormatPr defaultColWidth="9.42578125" defaultRowHeight="15" customHeight="1" x14ac:dyDescent="0.25"/>
  <cols>
    <col min="1" max="1" width="13.5703125" style="185" customWidth="1"/>
    <col min="2" max="2" width="24.85546875" style="184" customWidth="1"/>
    <col min="3" max="3" width="23.5703125" style="184" customWidth="1"/>
    <col min="4" max="4" width="24.42578125" style="185" customWidth="1"/>
    <col min="5" max="5" width="10.85546875" style="185" customWidth="1"/>
    <col min="6" max="6" width="30.85546875" style="184" customWidth="1"/>
    <col min="7" max="7" width="55.85546875" style="23" customWidth="1"/>
    <col min="8" max="9" width="28.85546875" style="184" customWidth="1"/>
    <col min="10" max="10" width="40.85546875" style="184" customWidth="1"/>
    <col min="11" max="11" width="40.85546875" style="185" customWidth="1"/>
    <col min="12" max="19" width="27.5703125" style="18" customWidth="1"/>
    <col min="20" max="20" width="9.42578125" style="530" customWidth="1"/>
    <col min="21" max="16384" width="9.42578125" style="530"/>
  </cols>
  <sheetData>
    <row r="1" spans="1:19" s="64" customFormat="1" ht="30.75" hidden="1" customHeight="1" x14ac:dyDescent="0.2">
      <c r="A1" s="716" t="s">
        <v>2078</v>
      </c>
      <c r="B1" s="717"/>
      <c r="C1" s="717"/>
      <c r="D1" s="717"/>
      <c r="E1" s="717"/>
      <c r="F1" s="717"/>
      <c r="G1" s="717"/>
      <c r="H1" s="717"/>
      <c r="I1" s="717"/>
      <c r="J1" s="717"/>
      <c r="K1" s="718"/>
      <c r="L1" s="18"/>
      <c r="M1" s="18"/>
      <c r="N1" s="18"/>
      <c r="O1" s="18"/>
      <c r="P1" s="18"/>
      <c r="Q1" s="18"/>
      <c r="R1" s="18"/>
      <c r="S1" s="18"/>
    </row>
    <row r="2" spans="1:19" s="64" customFormat="1" ht="15" hidden="1" customHeight="1" x14ac:dyDescent="0.2">
      <c r="A2" s="719" t="s">
        <v>1620</v>
      </c>
      <c r="B2" s="720"/>
      <c r="C2" s="720"/>
      <c r="D2" s="720"/>
      <c r="E2" s="723" t="s">
        <v>2079</v>
      </c>
      <c r="F2" s="723"/>
      <c r="G2" s="723"/>
      <c r="H2" s="723"/>
      <c r="I2" s="723"/>
      <c r="J2" s="723"/>
      <c r="K2" s="724"/>
      <c r="L2" s="18"/>
      <c r="M2" s="18"/>
      <c r="N2" s="18"/>
      <c r="O2" s="18"/>
      <c r="P2" s="18"/>
      <c r="Q2" s="18"/>
      <c r="R2" s="18"/>
      <c r="S2" s="18"/>
    </row>
    <row r="3" spans="1:19" s="64" customFormat="1" ht="15" hidden="1" customHeight="1" x14ac:dyDescent="0.2">
      <c r="A3" s="719" t="s">
        <v>1622</v>
      </c>
      <c r="B3" s="720"/>
      <c r="C3" s="720"/>
      <c r="D3" s="720"/>
      <c r="E3" s="725" t="s">
        <v>2080</v>
      </c>
      <c r="F3" s="725"/>
      <c r="G3" s="725"/>
      <c r="H3" s="725"/>
      <c r="I3" s="725"/>
      <c r="J3" s="725"/>
      <c r="K3" s="726"/>
      <c r="L3" s="18"/>
      <c r="M3" s="18"/>
      <c r="N3" s="18"/>
      <c r="O3" s="18"/>
      <c r="P3" s="18"/>
      <c r="Q3" s="18"/>
      <c r="R3" s="18"/>
      <c r="S3" s="18"/>
    </row>
    <row r="4" spans="1:19" s="64" customFormat="1" ht="15" hidden="1" customHeight="1" thickBot="1" x14ac:dyDescent="0.25">
      <c r="A4" s="721" t="s">
        <v>1624</v>
      </c>
      <c r="B4" s="722"/>
      <c r="C4" s="722"/>
      <c r="D4" s="722"/>
      <c r="E4" s="727" t="s">
        <v>1625</v>
      </c>
      <c r="F4" s="727"/>
      <c r="G4" s="727"/>
      <c r="H4" s="727"/>
      <c r="I4" s="727"/>
      <c r="J4" s="727"/>
      <c r="K4" s="728"/>
      <c r="L4" s="18"/>
      <c r="M4" s="18"/>
      <c r="N4" s="18"/>
      <c r="O4" s="18"/>
      <c r="P4" s="18"/>
      <c r="Q4" s="18"/>
      <c r="R4" s="18"/>
      <c r="S4" s="18"/>
    </row>
    <row r="5" spans="1:19" ht="15.75" hidden="1" thickBot="1" x14ac:dyDescent="0.3">
      <c r="A5" s="183"/>
      <c r="B5" s="186"/>
      <c r="C5" s="524"/>
      <c r="D5" s="183"/>
      <c r="E5" s="183"/>
      <c r="F5" s="186"/>
      <c r="G5" s="17"/>
      <c r="H5" s="186"/>
      <c r="I5" s="186"/>
      <c r="J5" s="186"/>
      <c r="K5" s="183"/>
    </row>
    <row r="6" spans="1:19" s="326" customFormat="1" ht="35.1" customHeight="1" x14ac:dyDescent="0.35">
      <c r="A6" s="713" t="s">
        <v>1578</v>
      </c>
      <c r="B6" s="714"/>
      <c r="C6" s="714"/>
      <c r="D6" s="715"/>
      <c r="E6" s="713" t="s">
        <v>1585</v>
      </c>
      <c r="F6" s="714"/>
      <c r="G6" s="714"/>
      <c r="H6" s="714"/>
      <c r="I6" s="715"/>
      <c r="J6" s="713" t="s">
        <v>1595</v>
      </c>
      <c r="K6" s="715"/>
      <c r="L6" s="710" t="s">
        <v>1626</v>
      </c>
      <c r="M6" s="711"/>
      <c r="N6" s="711"/>
      <c r="O6" s="711"/>
      <c r="P6" s="711"/>
      <c r="Q6" s="711"/>
      <c r="R6" s="711"/>
      <c r="S6" s="712"/>
    </row>
    <row r="7" spans="1:19" s="347" customFormat="1" ht="32.1" customHeight="1" x14ac:dyDescent="0.25">
      <c r="A7" s="343" t="s">
        <v>1579</v>
      </c>
      <c r="B7" s="343" t="s">
        <v>1581</v>
      </c>
      <c r="C7" s="343" t="s">
        <v>2081</v>
      </c>
      <c r="D7" s="343" t="s">
        <v>1583</v>
      </c>
      <c r="E7" s="343" t="s">
        <v>1586</v>
      </c>
      <c r="F7" s="343" t="s">
        <v>1588</v>
      </c>
      <c r="G7" s="344" t="s">
        <v>2082</v>
      </c>
      <c r="H7" s="343" t="s">
        <v>1593</v>
      </c>
      <c r="I7" s="343" t="s">
        <v>1594</v>
      </c>
      <c r="J7" s="343" t="s">
        <v>1596</v>
      </c>
      <c r="K7" s="343" t="s">
        <v>1597</v>
      </c>
      <c r="L7" s="345" t="s">
        <v>1600</v>
      </c>
      <c r="M7" s="345" t="s">
        <v>1602</v>
      </c>
      <c r="N7" s="345" t="s">
        <v>1604</v>
      </c>
      <c r="O7" s="345" t="s">
        <v>1606</v>
      </c>
      <c r="P7" s="345" t="s">
        <v>1608</v>
      </c>
      <c r="Q7" s="345" t="s">
        <v>318</v>
      </c>
      <c r="R7" s="346" t="s">
        <v>2083</v>
      </c>
      <c r="S7" s="345" t="s">
        <v>1610</v>
      </c>
    </row>
    <row r="8" spans="1:19" ht="112.5" customHeight="1" x14ac:dyDescent="0.25">
      <c r="A8" s="697">
        <v>1.01</v>
      </c>
      <c r="B8" s="729" t="s">
        <v>2084</v>
      </c>
      <c r="C8" s="729" t="s">
        <v>637</v>
      </c>
      <c r="D8" s="731" t="s">
        <v>4439</v>
      </c>
      <c r="E8" s="692" t="s">
        <v>1630</v>
      </c>
      <c r="F8" s="610" t="s">
        <v>4440</v>
      </c>
      <c r="G8" s="534" t="str">
        <f>IF(VLOOKUP(_xlfn.TEXTBEFORE($J8,";",1,0,1),Table2[[Label]:[Reference(s)]],2,FALSE)=0,"",VLOOKUP(_xlfn.TEXTBEFORE($J8,";",1,0,1),Table2[[Label]:[Reference(s)]],2,FALSE))</f>
        <v>The code associated with the department or independent agency of the federal government as used in the Treasury Account Fund Symbol (TAFS) that awards, executes, or is otherwise responsible for the transaction (as shown in the Federal Hierarchy).</v>
      </c>
      <c r="H8" s="610" t="s">
        <v>1633</v>
      </c>
      <c r="I8" s="610" t="s">
        <v>2085</v>
      </c>
      <c r="J8" s="548" t="s">
        <v>4441</v>
      </c>
      <c r="K8" s="549" t="s">
        <v>2086</v>
      </c>
      <c r="L8" s="534" t="str">
        <f>IF(VLOOKUP(_xlfn.TEXTBEFORE($J8,";",1,0,1),Table2[[Label]:[Reference(s)]],5,FALSE)=0,"",VLOOKUP(_xlfn.TEXTBEFORE($J8,";",1,0,1),Table2[[Label]:[Reference(s)]],5,FALSE))</f>
        <v>String</v>
      </c>
      <c r="M8" s="534" t="str">
        <f>IF(VLOOKUP(_xlfn.TEXTBEFORE($J8,";",1,0,1),Table2[[Label]:[Reference(s)]],6,FALSE)=0,"",VLOOKUP(_xlfn.TEXTBEFORE($J8,";",1,0,1),Table2[[Label]:[Reference(s)]],6,FALSE))</f>
        <v/>
      </c>
      <c r="N8" s="534" t="str">
        <f>IF(VLOOKUP(_xlfn.TEXTBEFORE($J8,";",1,0,1),Table2[[Label]:[Reference(s)]],7,FALSE)=0,"",VLOOKUP(_xlfn.TEXTBEFORE($J8,";",1,0,1),Table2[[Label]:[Reference(s)]],7,FALSE))</f>
        <v>(2) 3</v>
      </c>
      <c r="O8" s="534" t="str">
        <f>IF(VLOOKUP(_xlfn.TEXTBEFORE($J8,";",1,0,1),Table2[[Label]:[Reference(s)]],8,FALSE)=0,"",VLOOKUP(_xlfn.TEXTBEFORE($J8,";",1,0,1),Table2[[Label]:[Reference(s)]],8,FALSE))</f>
        <v>(2) 4</v>
      </c>
      <c r="P8" s="534" t="str">
        <f>IF(VLOOKUP(_xlfn.TEXTBEFORE($J8,";",1,0,1),Table2[[Label]:[Reference(s)]],9,FALSE)=0,"",VLOOKUP(_xlfn.TEXTBEFORE($J8,";",1,0,1),Table2[[Label]:[Reference(s)]],9,FALSE))</f>
        <v>Please follow these instructions:  See:
https://files.usaspending.gov/reference_data/agency_codes.csv
(CGAC AGENCY CODE and FREC columns). CGAC agency codes are consistent with the GSA IAE Federal Hierarchy from SAM.gov.</v>
      </c>
      <c r="Q8" s="534" t="str">
        <f>IF(VLOOKUP(_xlfn.TEXTBEFORE($J8,";",1,0,1),Table2[[Label]:[Reference(s)]],10,FALSE)=0,"",VLOOKUP(_xlfn.TEXTBEFORE($J8,";",1,0,1),Table2[[Label]:[Reference(s)]],10,FALSE))</f>
        <v/>
      </c>
      <c r="R8" s="534" t="str">
        <f>IFERROR(MID(IF(VLOOKUP(_xlfn.TEXTBEFORE($J8,";",1,0,1),Table2[[Label]:[Reference(s)]],13,FALSE)=0,"",VLOOKUP(_xlfn.TEXTBEFORE($J8,";",1,0,1),Table2[[Label]:[Reference(s)]],13,FALSE)), FIND("(10)", IF(VLOOKUP(_xlfn.TEXTBEFORE($J8,";",1,0,1),Table2[[Label]:[Reference(s)]],13,FALSE)=0,"",VLOOKUP(_xlfn.TEXTBEFORE($J8,";",1,0,1),Table2[[Label]:[Reference(s)]],13,FALSE))), LEN(IF(VLOOKUP(_xlfn.TEXTBEFORE($J8,";",1,0,1),Table2[[Label]:[Reference(s)]],13,FALSE)=0,"",VLOOKUP(_xlfn.TEXTBEFORE($J8,";",1,0,1),Table2[[Label]:[Reference(s)]],13,FALSE)))),"")</f>
        <v/>
      </c>
      <c r="S8" s="550" t="str">
        <f>IF(VLOOKUP(_xlfn.TEXTBEFORE($J8,";",1,0,1),Table2[[Label]:[Reference(s)]],14,FALSE)=0,"",VLOOKUP(_xlfn.TEXTBEFORE($J8,";",1,0,1),Table2[[Label]:[Reference(s)]],14,FALSE))</f>
        <v>(1) 2 CFR 200.203;
(2) GSDM v1.1;
(3) SAM.gov Assistance Listing</v>
      </c>
    </row>
    <row r="9" spans="1:19" ht="112.5" customHeight="1" x14ac:dyDescent="0.25">
      <c r="A9" s="697"/>
      <c r="B9" s="729"/>
      <c r="C9" s="729"/>
      <c r="D9" s="731"/>
      <c r="E9" s="692"/>
      <c r="F9" s="610"/>
      <c r="G9" s="534" t="str">
        <f>IF(VLOOKUP(_xlfn.TEXTBEFORE($J9,";",1,0,1),Table2[[Label]:[Reference(s)]],2,FALSE)=0,"",VLOOKUP(_xlfn.TEXTBEFORE($J9,";",1,0,1),Table2[[Label]:[Reference(s)]],2,FALSE))</f>
        <v>The name of the department or independent agency of the federal government as used in the Treasury Account Fund Symbol (TAFS) that awards, executes, or is otherwise responsible for the transaction (as shown in the Federal Hierarchy).</v>
      </c>
      <c r="H9" s="610"/>
      <c r="I9" s="610"/>
      <c r="J9" s="548" t="s">
        <v>4442</v>
      </c>
      <c r="K9" s="549" t="s">
        <v>2086</v>
      </c>
      <c r="L9" s="534" t="str">
        <f>IF(VLOOKUP(_xlfn.TEXTBEFORE($J9,";",1,0,1),Table2[[Label]:[Reference(s)]],5,FALSE)=0,"",VLOOKUP(_xlfn.TEXTBEFORE($J9,";",1,0,1),Table2[[Label]:[Reference(s)]],5,FALSE))</f>
        <v>String</v>
      </c>
      <c r="M9" s="534" t="str">
        <f>IF(VLOOKUP(_xlfn.TEXTBEFORE($J9,";",1,0,1),Table2[[Label]:[Reference(s)]],6,FALSE)=0,"",VLOOKUP(_xlfn.TEXTBEFORE($J9,";",1,0,1),Table2[[Label]:[Reference(s)]],6,FALSE))</f>
        <v/>
      </c>
      <c r="N9" s="534" t="str">
        <f>IF(VLOOKUP(_xlfn.TEXTBEFORE($J9,";",1,0,1),Table2[[Label]:[Reference(s)]],7,FALSE)=0,"",VLOOKUP(_xlfn.TEXTBEFORE($J9,";",1,0,1),Table2[[Label]:[Reference(s)]],7,FALSE))</f>
        <v/>
      </c>
      <c r="O9" s="534" t="str">
        <f>IF(VLOOKUP(_xlfn.TEXTBEFORE($J9,";",1,0,1),Table2[[Label]:[Reference(s)]],8,FALSE)=0,"",VLOOKUP(_xlfn.TEXTBEFORE($J9,";",1,0,1),Table2[[Label]:[Reference(s)]],8,FALSE))</f>
        <v>(2) 100</v>
      </c>
      <c r="P9" s="534" t="str">
        <f>IF(VLOOKUP(_xlfn.TEXTBEFORE($J9,";",1,0,1),Table2[[Label]:[Reference(s)]],9,FALSE)=0,"",VLOOKUP(_xlfn.TEXTBEFORE($J9,";",1,0,1),Table2[[Label]:[Reference(s)]],9,FALSE))</f>
        <v>Please follow these instructions:  See:
https://files.usaspending.gov/reference_data/agency_codes.csv
(AGENCY NAME and FREC Entity Description columns).Agency names are consistent with the GSA IAE Federal Hierarchy from SAM.gov.</v>
      </c>
      <c r="Q9" s="534" t="str">
        <f>IF(VLOOKUP(_xlfn.TEXTBEFORE($J9,";",1,0,1),Table2[[Label]:[Reference(s)]],10,FALSE)=0,"",VLOOKUP(_xlfn.TEXTBEFORE($J9,";",1,0,1),Table2[[Label]:[Reference(s)]],10,FALSE))</f>
        <v/>
      </c>
      <c r="R9" s="534" t="str">
        <f>IFERROR(MID(IF(VLOOKUP(_xlfn.TEXTBEFORE($J9,";",1,0,1),Table2[[Label]:[Reference(s)]],13,FALSE)=0,"",VLOOKUP(_xlfn.TEXTBEFORE($J9,";",1,0,1),Table2[[Label]:[Reference(s)]],13,FALSE)), FIND("(10)", IF(VLOOKUP(_xlfn.TEXTBEFORE($J9,";",1,0,1),Table2[[Label]:[Reference(s)]],13,FALSE)=0,"",VLOOKUP(_xlfn.TEXTBEFORE($J9,";",1,0,1),Table2[[Label]:[Reference(s)]],13,FALSE))), LEN(IF(VLOOKUP(_xlfn.TEXTBEFORE($J9,";",1,0,1),Table2[[Label]:[Reference(s)]],13,FALSE)=0,"",VLOOKUP(_xlfn.TEXTBEFORE($J9,";",1,0,1),Table2[[Label]:[Reference(s)]],13,FALSE)))),"")</f>
        <v/>
      </c>
      <c r="S9" s="550" t="str">
        <f>IF(VLOOKUP(_xlfn.TEXTBEFORE($J9,";",1,0,1),Table2[[Label]:[Reference(s)]],14,FALSE)=0,"",VLOOKUP(_xlfn.TEXTBEFORE($J9,";",1,0,1),Table2[[Label]:[Reference(s)]],14,FALSE))</f>
        <v>(1) 2 CFR 200.203;
(2) GSDM v1.1;
(3) SAM.gov Assistance Listing</v>
      </c>
    </row>
    <row r="10" spans="1:19" ht="101.1" customHeight="1" x14ac:dyDescent="0.25">
      <c r="A10" s="697"/>
      <c r="B10" s="729"/>
      <c r="C10" s="729"/>
      <c r="D10" s="731"/>
      <c r="E10" s="692" t="s">
        <v>1636</v>
      </c>
      <c r="F10" s="611" t="s">
        <v>4443</v>
      </c>
      <c r="G10" s="534" t="str">
        <f>IF(VLOOKUP(_xlfn.TEXTBEFORE($J10,";",1,0,1),Table2[[Label]:[Reference(s)]],2,FALSE)=0,"",VLOOKUP(_xlfn.TEXTBEFORE($J10,";",1,0,1),Table2[[Label]:[Reference(s)]],2,FALSE))</f>
        <v>The code associated with the level 2 organization of the federal government department or independent agency that awards, executes, or is otherwise responsible for the transaction (as shown in the Federal Hierarchy).</v>
      </c>
      <c r="H10" s="610" t="s">
        <v>1633</v>
      </c>
      <c r="I10" s="694" t="s">
        <v>2085</v>
      </c>
      <c r="J10" s="548" t="s">
        <v>4444</v>
      </c>
      <c r="K10" s="549" t="s">
        <v>2086</v>
      </c>
      <c r="L10" s="534" t="str">
        <f>IF(VLOOKUP(_xlfn.TEXTBEFORE($J10,";",1,0,1),Table2[[Label]:[Reference(s)]],5,FALSE)=0,"",VLOOKUP(_xlfn.TEXTBEFORE($J10,";",1,0,1),Table2[[Label]:[Reference(s)]],5,FALSE))</f>
        <v>String</v>
      </c>
      <c r="M10" s="534" t="str">
        <f>IF(VLOOKUP(_xlfn.TEXTBEFORE($J10,";",1,0,1),Table2[[Label]:[Reference(s)]],6,FALSE)=0,"",VLOOKUP(_xlfn.TEXTBEFORE($J10,";",1,0,1),Table2[[Label]:[Reference(s)]],6,FALSE))</f>
        <v>NNXX</v>
      </c>
      <c r="N10" s="534" t="str">
        <f>IF(VLOOKUP(_xlfn.TEXTBEFORE($J10,";",1,0,1),Table2[[Label]:[Reference(s)]],7,FALSE)=0,"",VLOOKUP(_xlfn.TEXTBEFORE($J10,";",1,0,1),Table2[[Label]:[Reference(s)]],7,FALSE))</f>
        <v>(9) 4</v>
      </c>
      <c r="O10" s="534" t="str">
        <f>IF(VLOOKUP(_xlfn.TEXTBEFORE($J10,";",1,0,1),Table2[[Label]:[Reference(s)]],8,FALSE)=0,"",VLOOKUP(_xlfn.TEXTBEFORE($J10,";",1,0,1),Table2[[Label]:[Reference(s)]],8,FALSE))</f>
        <v>(9) 4</v>
      </c>
      <c r="P10" s="534" t="str">
        <f>IF(VLOOKUP(_xlfn.TEXTBEFORE($J10,";",1,0,1),Table2[[Label]:[Reference(s)]],9,FALSE)=0,"",VLOOKUP(_xlfn.TEXTBEFORE($J10,";",1,0,1),Table2[[Label]:[Reference(s)]],9,FALSE))</f>
        <v>Please follow these instructions: See:
https://files.usaspending.gov/reference_data/agency_codes.csv
(SUBTIER CODE column). Codes are consistent with the GSA IAE Federal Hierarchy from SAM.gov</v>
      </c>
      <c r="Q10" s="534" t="str">
        <f>IF(VLOOKUP(_xlfn.TEXTBEFORE($J10,";",1,0,1),Table2[[Label]:[Reference(s)]],10,FALSE)=0,"",VLOOKUP(_xlfn.TEXTBEFORE($J10,";",1,0,1),Table2[[Label]:[Reference(s)]],10,FALSE))</f>
        <v/>
      </c>
      <c r="R10" s="534" t="str">
        <f>IFERROR(MID(IF(VLOOKUP(_xlfn.TEXTBEFORE($J10,";",1,0,1),Table2[[Label]:[Reference(s)]],13,FALSE)=0,"",VLOOKUP(_xlfn.TEXTBEFORE($J10,";",1,0,1),Table2[[Label]:[Reference(s)]],13,FALSE)), FIND("(10)", IF(VLOOKUP(_xlfn.TEXTBEFORE($J10,";",1,0,1),Table2[[Label]:[Reference(s)]],13,FALSE)=0,"",VLOOKUP(_xlfn.TEXTBEFORE($J10,";",1,0,1),Table2[[Label]:[Reference(s)]],13,FALSE))), LEN(IF(VLOOKUP(_xlfn.TEXTBEFORE($J10,";",1,0,1),Table2[[Label]:[Reference(s)]],13,FALSE)=0,"",VLOOKUP(_xlfn.TEXTBEFORE($J10,";",1,0,1),Table2[[Label]:[Reference(s)]],13,FALSE)))),"")</f>
        <v/>
      </c>
      <c r="S10" s="550" t="str">
        <f>IF(VLOOKUP(_xlfn.TEXTBEFORE($J10,";",1,0,1),Table2[[Label]:[Reference(s)]],14,FALSE)=0,"",VLOOKUP(_xlfn.TEXTBEFORE($J10,";",1,0,1),Table2[[Label]:[Reference(s)]],14,FALSE))</f>
        <v>(1) 2 CFR 200.203;
(2) GSDM v1.1;
(3) SAM.gov Assistance Listing;
(9) SAM.gov Federal Hierarchy</v>
      </c>
    </row>
    <row r="11" spans="1:19" ht="86.85" customHeight="1" x14ac:dyDescent="0.25">
      <c r="A11" s="697"/>
      <c r="B11" s="729"/>
      <c r="C11" s="729"/>
      <c r="D11" s="731"/>
      <c r="E11" s="692"/>
      <c r="F11" s="611"/>
      <c r="G11" s="534" t="str">
        <f>IF(VLOOKUP(_xlfn.TEXTBEFORE($J11,";",1,0,1),Table2[[Label]:[Reference(s)]],2,FALSE)=0,"",VLOOKUP(_xlfn.TEXTBEFORE($J11,";",1,0,1),Table2[[Label]:[Reference(s)]],2,FALSE))</f>
        <v>The name of the level 2 organization of the federal government department or independent agency that awards, executes, or is otherwise responsible for the transaction (as shown in the Federal Hierarchy).</v>
      </c>
      <c r="H11" s="610" t="s">
        <v>1633</v>
      </c>
      <c r="I11" s="694"/>
      <c r="J11" s="548" t="s">
        <v>4445</v>
      </c>
      <c r="K11" s="549" t="s">
        <v>2086</v>
      </c>
      <c r="L11" s="534" t="str">
        <f>IF(VLOOKUP(_xlfn.TEXTBEFORE($J11,";",1,0,1),Table2[[Label]:[Reference(s)]],5,FALSE)=0,"",VLOOKUP(_xlfn.TEXTBEFORE($J11,";",1,0,1),Table2[[Label]:[Reference(s)]],5,FALSE))</f>
        <v>String</v>
      </c>
      <c r="M11" s="534" t="str">
        <f>IF(VLOOKUP(_xlfn.TEXTBEFORE($J11,";",1,0,1),Table2[[Label]:[Reference(s)]],6,FALSE)=0,"",VLOOKUP(_xlfn.TEXTBEFORE($J11,";",1,0,1),Table2[[Label]:[Reference(s)]],6,FALSE))</f>
        <v/>
      </c>
      <c r="N11" s="534" t="str">
        <f>IF(VLOOKUP(_xlfn.TEXTBEFORE($J11,";",1,0,1),Table2[[Label]:[Reference(s)]],7,FALSE)=0,"",VLOOKUP(_xlfn.TEXTBEFORE($J11,";",1,0,1),Table2[[Label]:[Reference(s)]],7,FALSE))</f>
        <v/>
      </c>
      <c r="O11" s="534" t="str">
        <f>IF(VLOOKUP(_xlfn.TEXTBEFORE($J11,";",1,0,1),Table2[[Label]:[Reference(s)]],8,FALSE)=0,"",VLOOKUP(_xlfn.TEXTBEFORE($J11,";",1,0,1),Table2[[Label]:[Reference(s)]],8,FALSE))</f>
        <v>(9) 100</v>
      </c>
      <c r="P11" s="534" t="str">
        <f>IF(VLOOKUP(_xlfn.TEXTBEFORE($J11,";",1,0,1),Table2[[Label]:[Reference(s)]],9,FALSE)=0,"",VLOOKUP(_xlfn.TEXTBEFORE($J11,";",1,0,1),Table2[[Label]:[Reference(s)]],9,FALSE))</f>
        <v>Please follow these instructions: See:
https://files.usaspending.gov/reference_data/agency_codes.csv ('SUBTIER NAME' column). Names are consistent with the GSA IAE Federal Hierarchy from SAM.gov</v>
      </c>
      <c r="Q11" s="534" t="str">
        <f>IF(VLOOKUP(_xlfn.TEXTBEFORE($J11,";",1,0,1),Table2[[Label]:[Reference(s)]],10,FALSE)=0,"",VLOOKUP(_xlfn.TEXTBEFORE($J11,";",1,0,1),Table2[[Label]:[Reference(s)]],10,FALSE))</f>
        <v/>
      </c>
      <c r="R11" s="534" t="str">
        <f>IFERROR(MID(IF(VLOOKUP(_xlfn.TEXTBEFORE($J11,";",1,0,1),Table2[[Label]:[Reference(s)]],13,FALSE)=0,"",VLOOKUP(_xlfn.TEXTBEFORE($J11,";",1,0,1),Table2[[Label]:[Reference(s)]],13,FALSE)), FIND("(10)", IF(VLOOKUP(_xlfn.TEXTBEFORE($J11,";",1,0,1),Table2[[Label]:[Reference(s)]],13,FALSE)=0,"",VLOOKUP(_xlfn.TEXTBEFORE($J11,";",1,0,1),Table2[[Label]:[Reference(s)]],13,FALSE))), LEN(IF(VLOOKUP(_xlfn.TEXTBEFORE($J11,";",1,0,1),Table2[[Label]:[Reference(s)]],13,FALSE)=0,"",VLOOKUP(_xlfn.TEXTBEFORE($J11,";",1,0,1),Table2[[Label]:[Reference(s)]],13,FALSE)))),"")</f>
        <v/>
      </c>
      <c r="S11" s="550" t="str">
        <f>IF(VLOOKUP(_xlfn.TEXTBEFORE($J11,";",1,0,1),Table2[[Label]:[Reference(s)]],14,FALSE)=0,"",VLOOKUP(_xlfn.TEXTBEFORE($J11,";",1,0,1),Table2[[Label]:[Reference(s)]],14,FALSE))</f>
        <v>(1) 2 CFR 200.203;
(2) GSDM v1.1;
(3) SAM.gov Assistance Listing;
(9) SAM.gov Federal Hierarchy</v>
      </c>
    </row>
    <row r="12" spans="1:19" ht="51" x14ac:dyDescent="0.25">
      <c r="A12" s="697"/>
      <c r="B12" s="729"/>
      <c r="C12" s="729"/>
      <c r="D12" s="731"/>
      <c r="E12" s="692" t="s">
        <v>1641</v>
      </c>
      <c r="F12" s="610" t="s">
        <v>4446</v>
      </c>
      <c r="G12" s="534" t="str">
        <f>IF(VLOOKUP(_xlfn.TEXTBEFORE($J12,";",1,0,1),Table2[[Label]:[Reference(s)]],2,FALSE)=0,"",VLOOKUP(_xlfn.TEXTBEFORE($J12,";",1,0,1),Table2[[Label]:[Reference(s)]],2,FALSE))</f>
        <v>The code associated with the level "n" organization of the federal government department or independent agency that awards, executes, or is otherwise responsible for the transaction (as shown in the Federal Hierarchy).</v>
      </c>
      <c r="H12" s="610" t="s">
        <v>1638</v>
      </c>
      <c r="I12" s="610" t="s">
        <v>2085</v>
      </c>
      <c r="J12" s="548" t="s">
        <v>4447</v>
      </c>
      <c r="K12" s="549" t="s">
        <v>2086</v>
      </c>
      <c r="L12" s="534" t="str">
        <f>IF(VLOOKUP(_xlfn.TEXTBEFORE($J12,";",1,0,1),Table2[[Label]:[Reference(s)]],5,FALSE)=0,"",VLOOKUP(_xlfn.TEXTBEFORE($J12,";",1,0,1),Table2[[Label]:[Reference(s)]],5,FALSE))</f>
        <v>String</v>
      </c>
      <c r="M12" s="534" t="str">
        <f>IF(VLOOKUP(_xlfn.TEXTBEFORE($J12,";",1,0,1),Table2[[Label]:[Reference(s)]],6,FALSE)=0,"",VLOOKUP(_xlfn.TEXTBEFORE($J12,";",1,0,1),Table2[[Label]:[Reference(s)]],6,FALSE))</f>
        <v>NNXXXX</v>
      </c>
      <c r="N12" s="534" t="str">
        <f>IF(VLOOKUP(_xlfn.TEXTBEFORE($J12,";",1,0,1),Table2[[Label]:[Reference(s)]],7,FALSE)=0,"",VLOOKUP(_xlfn.TEXTBEFORE($J12,";",1,0,1),Table2[[Label]:[Reference(s)]],7,FALSE))</f>
        <v>(9) 6</v>
      </c>
      <c r="O12" s="534" t="str">
        <f>IF(VLOOKUP(_xlfn.TEXTBEFORE($J12,";",1,0,1),Table2[[Label]:[Reference(s)]],8,FALSE)=0,"",VLOOKUP(_xlfn.TEXTBEFORE($J12,";",1,0,1),Table2[[Label]:[Reference(s)]],8,FALSE))</f>
        <v>(9) 6</v>
      </c>
      <c r="P12" s="534" t="str">
        <f>IF(VLOOKUP(_xlfn.TEXTBEFORE($J12,";",1,0,1),Table2[[Label]:[Reference(s)]],9,FALSE)=0,"",VLOOKUP(_xlfn.TEXTBEFORE($J12,";",1,0,1),Table2[[Label]:[Reference(s)]],9,FALSE))</f>
        <v xml:space="preserve">Please follow these instructions:  GSA IAE Federal Hierarchy from SAM.gov </v>
      </c>
      <c r="Q12" s="534" t="str">
        <f>IF(VLOOKUP(_xlfn.TEXTBEFORE($J12,";",1,0,1),Table2[[Label]:[Reference(s)]],10,FALSE)=0,"",VLOOKUP(_xlfn.TEXTBEFORE($J12,";",1,0,1),Table2[[Label]:[Reference(s)]],10,FALSE))</f>
        <v/>
      </c>
      <c r="R12" s="534" t="str">
        <f>IFERROR(MID(IF(VLOOKUP(_xlfn.TEXTBEFORE($J12,";",1,0,1),Table2[[Label]:[Reference(s)]],13,FALSE)=0,"",VLOOKUP(_xlfn.TEXTBEFORE($J12,";",1,0,1),Table2[[Label]:[Reference(s)]],13,FALSE)), FIND("(10)", IF(VLOOKUP(_xlfn.TEXTBEFORE($J12,";",1,0,1),Table2[[Label]:[Reference(s)]],13,FALSE)=0,"",VLOOKUP(_xlfn.TEXTBEFORE($J12,";",1,0,1),Table2[[Label]:[Reference(s)]],13,FALSE))), LEN(IF(VLOOKUP(_xlfn.TEXTBEFORE($J12,";",1,0,1),Table2[[Label]:[Reference(s)]],13,FALSE)=0,"",VLOOKUP(_xlfn.TEXTBEFORE($J12,";",1,0,1),Table2[[Label]:[Reference(s)]],13,FALSE)))),"")</f>
        <v/>
      </c>
      <c r="S12" s="550" t="str">
        <f>IF(VLOOKUP(_xlfn.TEXTBEFORE($J12,";",1,0,1),Table2[[Label]:[Reference(s)]],14,FALSE)=0,"",VLOOKUP(_xlfn.TEXTBEFORE($J12,";",1,0,1),Table2[[Label]:[Reference(s)]],14,FALSE))</f>
        <v>(1) 2 CFR 200.203;
(2) GSDM v1.1;
(3) SAM.gov Assistance Listing;
(9) SAM.gov Federal Hierarchy</v>
      </c>
    </row>
    <row r="13" spans="1:19" ht="51" x14ac:dyDescent="0.25">
      <c r="A13" s="697"/>
      <c r="B13" s="729"/>
      <c r="C13" s="729"/>
      <c r="D13" s="731"/>
      <c r="E13" s="692"/>
      <c r="F13" s="610" t="s">
        <v>2087</v>
      </c>
      <c r="G13" s="534" t="str">
        <f>IF(VLOOKUP(_xlfn.TEXTBEFORE($J13,";",1,0,1),Table2[[Label]:[Reference(s)]],2,FALSE)=0,"",VLOOKUP(_xlfn.TEXTBEFORE($J13,";",1,0,1),Table2[[Label]:[Reference(s)]],2,FALSE))</f>
        <v>The name of the level "n" organization of the federal government department or independent agency that awards, executes, or is otherwise responsible for the transaction (as shown in the Federal Hierarchy).</v>
      </c>
      <c r="H13" s="610" t="s">
        <v>1638</v>
      </c>
      <c r="I13" s="610"/>
      <c r="J13" s="548" t="s">
        <v>4448</v>
      </c>
      <c r="K13" s="549" t="s">
        <v>2086</v>
      </c>
      <c r="L13" s="534" t="str">
        <f>IF(VLOOKUP(_xlfn.TEXTBEFORE($J13,";",1,0,1),Table2[[Label]:[Reference(s)]],5,FALSE)=0,"",VLOOKUP(_xlfn.TEXTBEFORE($J13,";",1,0,1),Table2[[Label]:[Reference(s)]],5,FALSE))</f>
        <v>String</v>
      </c>
      <c r="M13" s="534" t="str">
        <f>IF(VLOOKUP(_xlfn.TEXTBEFORE($J13,";",1,0,1),Table2[[Label]:[Reference(s)]],6,FALSE)=0,"",VLOOKUP(_xlfn.TEXTBEFORE($J13,";",1,0,1),Table2[[Label]:[Reference(s)]],6,FALSE))</f>
        <v/>
      </c>
      <c r="N13" s="534" t="str">
        <f>IF(VLOOKUP(_xlfn.TEXTBEFORE($J13,";",1,0,1),Table2[[Label]:[Reference(s)]],7,FALSE)=0,"",VLOOKUP(_xlfn.TEXTBEFORE($J13,";",1,0,1),Table2[[Label]:[Reference(s)]],7,FALSE))</f>
        <v/>
      </c>
      <c r="O13" s="534" t="str">
        <f>IF(VLOOKUP(_xlfn.TEXTBEFORE($J13,";",1,0,1),Table2[[Label]:[Reference(s)]],8,FALSE)=0,"",VLOOKUP(_xlfn.TEXTBEFORE($J13,";",1,0,1),Table2[[Label]:[Reference(s)]],8,FALSE))</f>
        <v>(9) 100</v>
      </c>
      <c r="P13" s="534" t="str">
        <f>IF(VLOOKUP(_xlfn.TEXTBEFORE($J13,";",1,0,1),Table2[[Label]:[Reference(s)]],9,FALSE)=0,"",VLOOKUP(_xlfn.TEXTBEFORE($J13,";",1,0,1),Table2[[Label]:[Reference(s)]],9,FALSE))</f>
        <v xml:space="preserve">Please follow these instructions:  GSA IAE Federal Hierarchy from SAM.gov </v>
      </c>
      <c r="Q13" s="534" t="str">
        <f>IF(VLOOKUP(_xlfn.TEXTBEFORE($J13,";",1,0,1),Table2[[Label]:[Reference(s)]],10,FALSE)=0,"",VLOOKUP(_xlfn.TEXTBEFORE($J13,";",1,0,1),Table2[[Label]:[Reference(s)]],10,FALSE))</f>
        <v/>
      </c>
      <c r="R13" s="534" t="str">
        <f>IFERROR(MID(IF(VLOOKUP(_xlfn.TEXTBEFORE($J13,";",1,0,1),Table2[[Label]:[Reference(s)]],13,FALSE)=0,"",VLOOKUP(_xlfn.TEXTBEFORE($J13,";",1,0,1),Table2[[Label]:[Reference(s)]],13,FALSE)), FIND("(10)", IF(VLOOKUP(_xlfn.TEXTBEFORE($J13,";",1,0,1),Table2[[Label]:[Reference(s)]],13,FALSE)=0,"",VLOOKUP(_xlfn.TEXTBEFORE($J13,";",1,0,1),Table2[[Label]:[Reference(s)]],13,FALSE))), LEN(IF(VLOOKUP(_xlfn.TEXTBEFORE($J13,";",1,0,1),Table2[[Label]:[Reference(s)]],13,FALSE)=0,"",VLOOKUP(_xlfn.TEXTBEFORE($J13,";",1,0,1),Table2[[Label]:[Reference(s)]],13,FALSE)))),"")</f>
        <v/>
      </c>
      <c r="S13" s="550" t="str">
        <f>IF(VLOOKUP(_xlfn.TEXTBEFORE($J13,";",1,0,1),Table2[[Label]:[Reference(s)]],14,FALSE)=0,"",VLOOKUP(_xlfn.TEXTBEFORE($J13,";",1,0,1),Table2[[Label]:[Reference(s)]],14,FALSE))</f>
        <v>(1) 2 CFR 200.203;
(2) GSDM v1.1;
(3) SAM.gov Assistance Listing;
(9) SAM.gov Federal Hierarchy</v>
      </c>
    </row>
    <row r="14" spans="1:19" ht="82.5" customHeight="1" x14ac:dyDescent="0.25">
      <c r="A14" s="697"/>
      <c r="B14" s="729"/>
      <c r="C14" s="729"/>
      <c r="D14" s="731"/>
      <c r="E14" s="692" t="s">
        <v>1643</v>
      </c>
      <c r="F14" s="611" t="s">
        <v>2088</v>
      </c>
      <c r="G14" s="534" t="str">
        <f>IF(VLOOKUP(_xlfn.TEXTBEFORE($J14,";",1,0,1),Table2[[Label]:[Reference(s)]],2,FALSE)=0,"",VLOOKUP(_xlfn.TEXTBEFORE($J14,";",1,0,1),Table2[[Label]:[Reference(s)]],2,FALSE))</f>
        <v>The code associated with the department or independent agency of the federal government as used in the Treasury Account Fund Symbol (TAFS) that awards, executes, or is otherwise responsible for the transaction (as shown in the Federal Hierarchy).</v>
      </c>
      <c r="H14" s="610" t="s">
        <v>1633</v>
      </c>
      <c r="I14" s="547" t="s">
        <v>2089</v>
      </c>
      <c r="J14" s="548" t="s">
        <v>4441</v>
      </c>
      <c r="K14" s="549" t="s">
        <v>2086</v>
      </c>
      <c r="L14" s="534" t="str">
        <f>IF(VLOOKUP(_xlfn.TEXTBEFORE($J14,";",1,0,1),Table2[[Label]:[Reference(s)]],5,FALSE)=0,"",VLOOKUP(_xlfn.TEXTBEFORE($J14,";",1,0,1),Table2[[Label]:[Reference(s)]],5,FALSE))</f>
        <v>String</v>
      </c>
      <c r="M14" s="534" t="str">
        <f>IF(VLOOKUP(_xlfn.TEXTBEFORE($J14,";",1,0,1),Table2[[Label]:[Reference(s)]],6,FALSE)=0,"",VLOOKUP(_xlfn.TEXTBEFORE($J14,";",1,0,1),Table2[[Label]:[Reference(s)]],6,FALSE))</f>
        <v/>
      </c>
      <c r="N14" s="534" t="str">
        <f>IF(VLOOKUP(_xlfn.TEXTBEFORE($J14,";",1,0,1),Table2[[Label]:[Reference(s)]],7,FALSE)=0,"",VLOOKUP(_xlfn.TEXTBEFORE($J14,";",1,0,1),Table2[[Label]:[Reference(s)]],7,FALSE))</f>
        <v>(2) 3</v>
      </c>
      <c r="O14" s="534" t="str">
        <f>IF(VLOOKUP(_xlfn.TEXTBEFORE($J14,";",1,0,1),Table2[[Label]:[Reference(s)]],8,FALSE)=0,"",VLOOKUP(_xlfn.TEXTBEFORE($J14,";",1,0,1),Table2[[Label]:[Reference(s)]],8,FALSE))</f>
        <v>(2) 4</v>
      </c>
      <c r="P14" s="534" t="str">
        <f>IF(VLOOKUP(_xlfn.TEXTBEFORE($J14,";",1,0,1),Table2[[Label]:[Reference(s)]],9,FALSE)=0,"",VLOOKUP(_xlfn.TEXTBEFORE($J14,";",1,0,1),Table2[[Label]:[Reference(s)]],9,FALSE))</f>
        <v>Please follow these instructions:  See:
https://files.usaspending.gov/reference_data/agency_codes.csv
(CGAC AGENCY CODE and FREC columns). CGAC agency codes are consistent with the GSA IAE Federal Hierarchy from SAM.gov.</v>
      </c>
      <c r="Q14" s="534" t="str">
        <f>IF(VLOOKUP(_xlfn.TEXTBEFORE($J14,";",1,0,1),Table2[[Label]:[Reference(s)]],10,FALSE)=0,"",VLOOKUP(_xlfn.TEXTBEFORE($J14,";",1,0,1),Table2[[Label]:[Reference(s)]],10,FALSE))</f>
        <v/>
      </c>
      <c r="R14" s="534" t="str">
        <f>IFERROR(MID(IF(VLOOKUP(_xlfn.TEXTBEFORE($J14,";",1,0,1),Table2[[Label]:[Reference(s)]],13,FALSE)=0,"",VLOOKUP(_xlfn.TEXTBEFORE($J14,";",1,0,1),Table2[[Label]:[Reference(s)]],13,FALSE)), FIND("(10)", IF(VLOOKUP(_xlfn.TEXTBEFORE($J14,";",1,0,1),Table2[[Label]:[Reference(s)]],13,FALSE)=0,"",VLOOKUP(_xlfn.TEXTBEFORE($J14,";",1,0,1),Table2[[Label]:[Reference(s)]],13,FALSE))), LEN(IF(VLOOKUP(_xlfn.TEXTBEFORE($J14,";",1,0,1),Table2[[Label]:[Reference(s)]],13,FALSE)=0,"",VLOOKUP(_xlfn.TEXTBEFORE($J14,";",1,0,1),Table2[[Label]:[Reference(s)]],13,FALSE)))),"")</f>
        <v/>
      </c>
      <c r="S14" s="550" t="str">
        <f>IF(VLOOKUP(_xlfn.TEXTBEFORE($J14,";",1,0,1),Table2[[Label]:[Reference(s)]],14,FALSE)=0,"",VLOOKUP(_xlfn.TEXTBEFORE($J14,";",1,0,1),Table2[[Label]:[Reference(s)]],14,FALSE))</f>
        <v>(1) 2 CFR 200.203;
(2) GSDM v1.1;
(3) SAM.gov Assistance Listing</v>
      </c>
    </row>
    <row r="15" spans="1:19" ht="82.5" customHeight="1" x14ac:dyDescent="0.25">
      <c r="A15" s="697"/>
      <c r="B15" s="729"/>
      <c r="C15" s="729"/>
      <c r="D15" s="731"/>
      <c r="E15" s="692"/>
      <c r="F15" s="611"/>
      <c r="G15" s="534" t="str">
        <f>IF(VLOOKUP(_xlfn.TEXTBEFORE($J15,";",1,0,1),Table2[[Label]:[Reference(s)]],2,FALSE)=0,"",VLOOKUP(_xlfn.TEXTBEFORE($J15,";",1,0,1),Table2[[Label]:[Reference(s)]],2,FALSE))</f>
        <v>The unique alphanumeric identifier that a Federal agency assigns to its Notice of Funding Opportunity posted on the OMB-designated government wide web site (currently grants.gov) for finding and applying for federal financial assistance. Applicable to Competitive Discretionary Grants and Cooperative Agreements.</v>
      </c>
      <c r="H15" s="610"/>
      <c r="I15" s="547" t="s">
        <v>1639</v>
      </c>
      <c r="J15" s="548" t="s">
        <v>1048</v>
      </c>
      <c r="K15" s="549" t="s">
        <v>1640</v>
      </c>
      <c r="L15" s="534" t="str">
        <f>IF(VLOOKUP(_xlfn.TEXTBEFORE($J15,";",1,0,1),Table2[[Label]:[Reference(s)]],5,FALSE)=0,"",VLOOKUP(_xlfn.TEXTBEFORE($J15,";",1,0,1),Table2[[Label]:[Reference(s)]],5,FALSE))</f>
        <v>String</v>
      </c>
      <c r="M15" s="534" t="str">
        <f>IF(VLOOKUP(_xlfn.TEXTBEFORE($J15,";",1,0,1),Table2[[Label]:[Reference(s)]],6,FALSE)=0,"",VLOOKUP(_xlfn.TEXTBEFORE($J15,";",1,0,1),Table2[[Label]:[Reference(s)]],6,FALSE))</f>
        <v/>
      </c>
      <c r="N15" s="534" t="str">
        <f>IF(VLOOKUP(_xlfn.TEXTBEFORE($J15,";",1,0,1),Table2[[Label]:[Reference(s)]],7,FALSE)=0,"",VLOOKUP(_xlfn.TEXTBEFORE($J15,";",1,0,1),Table2[[Label]:[Reference(s)]],7,FALSE))</f>
        <v/>
      </c>
      <c r="O15" s="534" t="str">
        <f>IF(VLOOKUP(_xlfn.TEXTBEFORE($J15,";",1,0,1),Table2[[Label]:[Reference(s)]],8,FALSE)=0,"",VLOOKUP(_xlfn.TEXTBEFORE($J15,";",1,0,1),Table2[[Label]:[Reference(s)]],8,FALSE))</f>
        <v>(10) 40</v>
      </c>
      <c r="P15" s="534" t="str">
        <f>IF(VLOOKUP(_xlfn.TEXTBEFORE($J15,";",1,0,1),Table2[[Label]:[Reference(s)]],9,FALSE)=0,"",VLOOKUP(_xlfn.TEXTBEFORE($J15,";",1,0,1),Table2[[Label]:[Reference(s)]],9,FALSE))</f>
        <v/>
      </c>
      <c r="Q15" s="534" t="str">
        <f>IF(VLOOKUP(_xlfn.TEXTBEFORE($J15,";",1,0,1),Table2[[Label]:[Reference(s)]],10,FALSE)=0,"",VLOOKUP(_xlfn.TEXTBEFORE($J15,";",1,0,1),Table2[[Label]:[Reference(s)]],10,FALSE))</f>
        <v/>
      </c>
      <c r="R15" s="534" t="str">
        <f>IFERROR(MID(IF(VLOOKUP(_xlfn.TEXTBEFORE($J15,";",1,0,1),Table2[[Label]:[Reference(s)]],13,FALSE)=0,"",VLOOKUP(_xlfn.TEXTBEFORE($J15,";",1,0,1),Table2[[Label]:[Reference(s)]],13,FALSE)), FIND("(10)", IF(VLOOKUP(_xlfn.TEXTBEFORE($J15,";",1,0,1),Table2[[Label]:[Reference(s)]],13,FALSE)=0,"",VLOOKUP(_xlfn.TEXTBEFORE($J15,";",1,0,1),Table2[[Label]:[Reference(s)]],13,FALSE))), LEN(IF(VLOOKUP(_xlfn.TEXTBEFORE($J15,";",1,0,1),Table2[[Label]:[Reference(s)]],13,FALSE)=0,"",VLOOKUP(_xlfn.TEXTBEFORE($J15,";",1,0,1),Table2[[Label]:[Reference(s)]],13,FALSE)))),"")</f>
        <v>(10) NOFO Synopsis: FundingOpportunityNumber</v>
      </c>
      <c r="S15" s="550" t="str">
        <f>IF(VLOOKUP(_xlfn.TEXTBEFORE($J15,";",1,0,1),Table2[[Label]:[Reference(s)]],14,FALSE)=0,"",VLOOKUP(_xlfn.TEXTBEFORE($J15,";",1,0,1),Table2[[Label]:[Reference(s)]],14,FALSE))</f>
        <v>(2) GSDM v1.1
(10) Grants.gov</v>
      </c>
    </row>
    <row r="16" spans="1:19" ht="48" customHeight="1" x14ac:dyDescent="0.25">
      <c r="A16" s="697"/>
      <c r="B16" s="729"/>
      <c r="C16" s="729"/>
      <c r="D16" s="731"/>
      <c r="E16" s="546" t="s">
        <v>1644</v>
      </c>
      <c r="F16" s="547" t="s">
        <v>2090</v>
      </c>
      <c r="G16" s="534" t="str">
        <f>IF(VLOOKUP(_xlfn.TEXTBEFORE($J16,";",1,0,1),Table2[[Label]:[Reference(s)]],2,FALSE)=0,"",VLOOKUP(_xlfn.TEXTBEFORE($J16,";",1,0,1),Table2[[Label]:[Reference(s)]],2,FALSE))</f>
        <v>A title of the funding opportunity as part of the Notice of Funding Opportunity posted on the OMB-designated government wide web site for finding and applying for Federal financial assistance.</v>
      </c>
      <c r="H16" s="547" t="s">
        <v>1633</v>
      </c>
      <c r="I16" s="547" t="s">
        <v>1639</v>
      </c>
      <c r="J16" s="548" t="s">
        <v>1198</v>
      </c>
      <c r="K16" s="549" t="s">
        <v>1640</v>
      </c>
      <c r="L16" s="534" t="str">
        <f>IF(VLOOKUP(_xlfn.TEXTBEFORE($J16,";",1,0,1),Table2[[Label]:[Reference(s)]],5,FALSE)=0,"",VLOOKUP(_xlfn.TEXTBEFORE($J16,";",1,0,1),Table2[[Label]:[Reference(s)]],5,FALSE))</f>
        <v>String</v>
      </c>
      <c r="M16" s="534" t="str">
        <f>IF(VLOOKUP(_xlfn.TEXTBEFORE($J16,";",1,0,1),Table2[[Label]:[Reference(s)]],6,FALSE)=0,"",VLOOKUP(_xlfn.TEXTBEFORE($J16,";",1,0,1),Table2[[Label]:[Reference(s)]],6,FALSE))</f>
        <v/>
      </c>
      <c r="N16" s="534" t="str">
        <f>IF(VLOOKUP(_xlfn.TEXTBEFORE($J16,";",1,0,1),Table2[[Label]:[Reference(s)]],7,FALSE)=0,"",VLOOKUP(_xlfn.TEXTBEFORE($J16,";",1,0,1),Table2[[Label]:[Reference(s)]],7,FALSE))</f>
        <v/>
      </c>
      <c r="O16" s="534" t="str">
        <f>IF(VLOOKUP(_xlfn.TEXTBEFORE($J16,";",1,0,1),Table2[[Label]:[Reference(s)]],8,FALSE)=0,"",VLOOKUP(_xlfn.TEXTBEFORE($J16,";",1,0,1),Table2[[Label]:[Reference(s)]],8,FALSE))</f>
        <v>(10) 255</v>
      </c>
      <c r="P16" s="534" t="str">
        <f>IF(VLOOKUP(_xlfn.TEXTBEFORE($J16,";",1,0,1),Table2[[Label]:[Reference(s)]],9,FALSE)=0,"",VLOOKUP(_xlfn.TEXTBEFORE($J16,";",1,0,1),Table2[[Label]:[Reference(s)]],9,FALSE))</f>
        <v/>
      </c>
      <c r="Q16" s="534" t="str">
        <f>IF(VLOOKUP(_xlfn.TEXTBEFORE($J16,";",1,0,1),Table2[[Label]:[Reference(s)]],10,FALSE)=0,"",VLOOKUP(_xlfn.TEXTBEFORE($J16,";",1,0,1),Table2[[Label]:[Reference(s)]],10,FALSE))</f>
        <v/>
      </c>
      <c r="R16" s="534" t="str">
        <f>IFERROR(MID(IF(VLOOKUP(_xlfn.TEXTBEFORE($J16,";",1,0,1),Table2[[Label]:[Reference(s)]],13,FALSE)=0,"",VLOOKUP(_xlfn.TEXTBEFORE($J16,";",1,0,1),Table2[[Label]:[Reference(s)]],13,FALSE)), FIND("(10)", IF(VLOOKUP(_xlfn.TEXTBEFORE($J16,";",1,0,1),Table2[[Label]:[Reference(s)]],13,FALSE)=0,"",VLOOKUP(_xlfn.TEXTBEFORE($J16,";",1,0,1),Table2[[Label]:[Reference(s)]],13,FALSE))), LEN(IF(VLOOKUP(_xlfn.TEXTBEFORE($J16,";",1,0,1),Table2[[Label]:[Reference(s)]],13,FALSE)=0,"",VLOOKUP(_xlfn.TEXTBEFORE($J16,";",1,0,1),Table2[[Label]:[Reference(s)]],13,FALSE)))),"")</f>
        <v>(10) NOFO Synopsis: FundingOpportunityTitle</v>
      </c>
      <c r="S16" s="550" t="str">
        <f>IF(VLOOKUP(_xlfn.TEXTBEFORE($J16,";",1,0,1),Table2[[Label]:[Reference(s)]],14,FALSE)=0,"",VLOOKUP(_xlfn.TEXTBEFORE($J16,";",1,0,1),Table2[[Label]:[Reference(s)]],14,FALSE))</f>
        <v>(1) Appendix I to Part 200, Title 2;
(10) Grants.gov</v>
      </c>
    </row>
    <row r="17" spans="1:19" ht="51.75" customHeight="1" x14ac:dyDescent="0.25">
      <c r="A17" s="697"/>
      <c r="B17" s="729"/>
      <c r="C17" s="729"/>
      <c r="D17" s="731"/>
      <c r="E17" s="546" t="s">
        <v>1645</v>
      </c>
      <c r="F17" s="547" t="s">
        <v>2091</v>
      </c>
      <c r="G17" s="534" t="str">
        <f>IF(VLOOKUP(_xlfn.TEXTBEFORE($J17,";",1,0,1),Table2[[Label]:[Reference(s)]],2,FALSE)=0,"",VLOOKUP(_xlfn.TEXTBEFORE($J17,";",1,0,1),Table2[[Label]:[Reference(s)]],2,FALSE))</f>
        <v>A numeric value assigned to a specific version of a Notice of Funding Opportunity (NOFO), indicating whether it is the initial announcement or a modification of a previously announced opportunity.</v>
      </c>
      <c r="H17" s="547" t="s">
        <v>1633</v>
      </c>
      <c r="I17" s="547" t="s">
        <v>1639</v>
      </c>
      <c r="J17" s="548" t="s">
        <v>1202</v>
      </c>
      <c r="K17" s="549" t="s">
        <v>1640</v>
      </c>
      <c r="L17" s="534" t="str">
        <f>IF(VLOOKUP(_xlfn.TEXTBEFORE($J17,";",1,0,1),Table2[[Label]:[Reference(s)]],5,FALSE)=0,"",VLOOKUP(_xlfn.TEXTBEFORE($J17,";",1,0,1),Table2[[Label]:[Reference(s)]],5,FALSE))</f>
        <v>String</v>
      </c>
      <c r="M17" s="534" t="str">
        <f>IF(VLOOKUP(_xlfn.TEXTBEFORE($J17,";",1,0,1),Table2[[Label]:[Reference(s)]],6,FALSE)=0,"",VLOOKUP(_xlfn.TEXTBEFORE($J17,";",1,0,1),Table2[[Label]:[Reference(s)]],6,FALSE))</f>
        <v/>
      </c>
      <c r="N17" s="534" t="str">
        <f>IF(VLOOKUP(_xlfn.TEXTBEFORE($J17,";",1,0,1),Table2[[Label]:[Reference(s)]],7,FALSE)=0,"",VLOOKUP(_xlfn.TEXTBEFORE($J17,";",1,0,1),Table2[[Label]:[Reference(s)]],7,FALSE))</f>
        <v/>
      </c>
      <c r="O17" s="534">
        <f>IF(VLOOKUP(_xlfn.TEXTBEFORE($J17,";",1,0,1),Table2[[Label]:[Reference(s)]],8,FALSE)=0,"",VLOOKUP(_xlfn.TEXTBEFORE($J17,";",1,0,1),Table2[[Label]:[Reference(s)]],8,FALSE))</f>
        <v>4</v>
      </c>
      <c r="P17" s="534" t="str">
        <f>IF(VLOOKUP(_xlfn.TEXTBEFORE($J17,";",1,0,1),Table2[[Label]:[Reference(s)]],9,FALSE)=0,"",VLOOKUP(_xlfn.TEXTBEFORE($J17,";",1,0,1),Table2[[Label]:[Reference(s)]],9,FALSE))</f>
        <v/>
      </c>
      <c r="Q17" s="534" t="str">
        <f>IF(VLOOKUP(_xlfn.TEXTBEFORE($J17,";",1,0,1),Table2[[Label]:[Reference(s)]],10,FALSE)=0,"",VLOOKUP(_xlfn.TEXTBEFORE($J17,";",1,0,1),Table2[[Label]:[Reference(s)]],10,FALSE))</f>
        <v/>
      </c>
      <c r="R17" s="534" t="str">
        <f>IFERROR(MID(IF(VLOOKUP(_xlfn.TEXTBEFORE($J17,";",1,0,1),Table2[[Label]:[Reference(s)]],13,FALSE)=0,"",VLOOKUP(_xlfn.TEXTBEFORE($J17,";",1,0,1),Table2[[Label]:[Reference(s)]],13,FALSE)), FIND("(10)", IF(VLOOKUP(_xlfn.TEXTBEFORE($J17,";",1,0,1),Table2[[Label]:[Reference(s)]],13,FALSE)=0,"",VLOOKUP(_xlfn.TEXTBEFORE($J17,";",1,0,1),Table2[[Label]:[Reference(s)]],13,FALSE))), LEN(IF(VLOOKUP(_xlfn.TEXTBEFORE($J17,";",1,0,1),Table2[[Label]:[Reference(s)]],13,FALSE)=0,"",VLOOKUP(_xlfn.TEXTBEFORE($J17,";",1,0,1),Table2[[Label]:[Reference(s)]],13,FALSE)))),"")</f>
        <v/>
      </c>
      <c r="S17" s="550" t="str">
        <f>IF(VLOOKUP(_xlfn.TEXTBEFORE($J17,";",1,0,1),Table2[[Label]:[Reference(s)]],14,FALSE)=0,"",VLOOKUP(_xlfn.TEXTBEFORE($J17,";",1,0,1),Table2[[Label]:[Reference(s)]],14,FALSE))</f>
        <v>(1) Appendix I to Part 200, Title 2</v>
      </c>
    </row>
    <row r="18" spans="1:19" ht="63.75" customHeight="1" x14ac:dyDescent="0.25">
      <c r="A18" s="697"/>
      <c r="B18" s="729"/>
      <c r="C18" s="729"/>
      <c r="D18" s="731"/>
      <c r="E18" s="546" t="s">
        <v>1646</v>
      </c>
      <c r="F18" s="547" t="s">
        <v>2092</v>
      </c>
      <c r="G18" s="534" t="str">
        <f>IF(VLOOKUP(_xlfn.TEXTBEFORE($J18,";",1,0,1),Table2[[Label]:[Reference(s)]],2,FALSE)=0,"",VLOOKUP(_xlfn.TEXTBEFORE($J18,";",1,0,1),Table2[[Label]:[Reference(s)]],2,FALSE))</f>
        <v>The unique alphanumeric identifier for the prior Notice of Funding Opportunity posted in a prior cycle or version, allowing users to track changes or updates to funding opportunities over time. Applicable to Competitive Discretionary Grants and Cooperative Agreements.</v>
      </c>
      <c r="H18" s="547" t="s">
        <v>1638</v>
      </c>
      <c r="I18" s="547" t="s">
        <v>1639</v>
      </c>
      <c r="J18" s="548" t="s">
        <v>1069</v>
      </c>
      <c r="K18" s="549" t="s">
        <v>1640</v>
      </c>
      <c r="L18" s="534" t="str">
        <f>IF(VLOOKUP(_xlfn.TEXTBEFORE($J18,";",1,0,1),Table2[[Label]:[Reference(s)]],5,FALSE)=0,"",VLOOKUP(_xlfn.TEXTBEFORE($J18,";",1,0,1),Table2[[Label]:[Reference(s)]],5,FALSE))</f>
        <v>String</v>
      </c>
      <c r="M18" s="534" t="str">
        <f>IF(VLOOKUP(_xlfn.TEXTBEFORE($J18,";",1,0,1),Table2[[Label]:[Reference(s)]],6,FALSE)=0,"",VLOOKUP(_xlfn.TEXTBEFORE($J18,";",1,0,1),Table2[[Label]:[Reference(s)]],6,FALSE))</f>
        <v/>
      </c>
      <c r="N18" s="534" t="str">
        <f>IF(VLOOKUP(_xlfn.TEXTBEFORE($J18,";",1,0,1),Table2[[Label]:[Reference(s)]],7,FALSE)=0,"",VLOOKUP(_xlfn.TEXTBEFORE($J18,";",1,0,1),Table2[[Label]:[Reference(s)]],7,FALSE))</f>
        <v/>
      </c>
      <c r="O18" s="534" t="str">
        <f>IF(VLOOKUP(_xlfn.TEXTBEFORE($J18,";",1,0,1),Table2[[Label]:[Reference(s)]],8,FALSE)=0,"",VLOOKUP(_xlfn.TEXTBEFORE($J18,";",1,0,1),Table2[[Label]:[Reference(s)]],8,FALSE))</f>
        <v>(10) 40</v>
      </c>
      <c r="P18" s="534" t="str">
        <f>IF(VLOOKUP(_xlfn.TEXTBEFORE($J18,";",1,0,1),Table2[[Label]:[Reference(s)]],9,FALSE)=0,"",VLOOKUP(_xlfn.TEXTBEFORE($J18,";",1,0,1),Table2[[Label]:[Reference(s)]],9,FALSE))</f>
        <v/>
      </c>
      <c r="Q18" s="534" t="str">
        <f>IF(VLOOKUP(_xlfn.TEXTBEFORE($J18,";",1,0,1),Table2[[Label]:[Reference(s)]],10,FALSE)=0,"",VLOOKUP(_xlfn.TEXTBEFORE($J18,";",1,0,1),Table2[[Label]:[Reference(s)]],10,FALSE))</f>
        <v/>
      </c>
      <c r="R18" s="534" t="str">
        <f>IFERROR(MID(IF(VLOOKUP(_xlfn.TEXTBEFORE($J18,";",1,0,1),Table2[[Label]:[Reference(s)]],13,FALSE)=0,"",VLOOKUP(_xlfn.TEXTBEFORE($J18,";",1,0,1),Table2[[Label]:[Reference(s)]],13,FALSE)), FIND("(10)", IF(VLOOKUP(_xlfn.TEXTBEFORE($J18,";",1,0,1),Table2[[Label]:[Reference(s)]],13,FALSE)=0,"",VLOOKUP(_xlfn.TEXTBEFORE($J18,";",1,0,1),Table2[[Label]:[Reference(s)]],13,FALSE))), LEN(IF(VLOOKUP(_xlfn.TEXTBEFORE($J18,";",1,0,1),Table2[[Label]:[Reference(s)]],13,FALSE)=0,"",VLOOKUP(_xlfn.TEXTBEFORE($J18,";",1,0,1),Table2[[Label]:[Reference(s)]],13,FALSE)))),"")</f>
        <v>(10) NOFO Synopsis: FundingOpportunityNumber</v>
      </c>
      <c r="S18" s="550" t="str">
        <f>IF(VLOOKUP(_xlfn.TEXTBEFORE($J18,";",1,0,1),Table2[[Label]:[Reference(s)]],14,FALSE)=0,"",VLOOKUP(_xlfn.TEXTBEFORE($J18,";",1,0,1),Table2[[Label]:[Reference(s)]],14,FALSE))</f>
        <v>(2) GSDM v1.1
(10) Grants.gov</v>
      </c>
    </row>
    <row r="19" spans="1:19" ht="47.85" customHeight="1" x14ac:dyDescent="0.25">
      <c r="A19" s="697"/>
      <c r="B19" s="729"/>
      <c r="C19" s="729"/>
      <c r="D19" s="731"/>
      <c r="E19" s="546" t="s">
        <v>1648</v>
      </c>
      <c r="F19" s="547" t="s">
        <v>2093</v>
      </c>
      <c r="G19" s="534" t="str">
        <f>IF(VLOOKUP(_xlfn.TEXTBEFORE($J19,";",1,0,1),Table2[[Label]:[Reference(s)]],2,FALSE)=0,"",VLOOKUP(_xlfn.TEXTBEFORE($J19,";",1,0,1),Table2[[Label]:[Reference(s)]],2,FALSE))</f>
        <v>A brief but descriptive executive summary of the Notice of Funding Opportunity, as well as the intended outcomes.</v>
      </c>
      <c r="H19" s="547" t="s">
        <v>1633</v>
      </c>
      <c r="I19" s="547" t="s">
        <v>1639</v>
      </c>
      <c r="J19" s="548" t="s">
        <v>1030</v>
      </c>
      <c r="K19" s="549" t="s">
        <v>1640</v>
      </c>
      <c r="L19" s="534" t="str">
        <f>IF(VLOOKUP(_xlfn.TEXTBEFORE($J19,";",1,0,1),Table2[[Label]:[Reference(s)]],5,FALSE)=0,"",VLOOKUP(_xlfn.TEXTBEFORE($J19,";",1,0,1),Table2[[Label]:[Reference(s)]],5,FALSE))</f>
        <v>String</v>
      </c>
      <c r="M19" s="534" t="str">
        <f>IF(VLOOKUP(_xlfn.TEXTBEFORE($J19,";",1,0,1),Table2[[Label]:[Reference(s)]],6,FALSE)=0,"",VLOOKUP(_xlfn.TEXTBEFORE($J19,";",1,0,1),Table2[[Label]:[Reference(s)]],6,FALSE))</f>
        <v/>
      </c>
      <c r="N19" s="534" t="str">
        <f>IF(VLOOKUP(_xlfn.TEXTBEFORE($J19,";",1,0,1),Table2[[Label]:[Reference(s)]],7,FALSE)=0,"",VLOOKUP(_xlfn.TEXTBEFORE($J19,";",1,0,1),Table2[[Label]:[Reference(s)]],7,FALSE))</f>
        <v/>
      </c>
      <c r="O19" s="534">
        <f>IF(VLOOKUP(_xlfn.TEXTBEFORE($J19,";",1,0,1),Table2[[Label]:[Reference(s)]],8,FALSE)=0,"",VLOOKUP(_xlfn.TEXTBEFORE($J19,";",1,0,1),Table2[[Label]:[Reference(s)]],8,FALSE))</f>
        <v>5000</v>
      </c>
      <c r="P19" s="534" t="str">
        <f>IF(VLOOKUP(_xlfn.TEXTBEFORE($J19,";",1,0,1),Table2[[Label]:[Reference(s)]],9,FALSE)=0,"",VLOOKUP(_xlfn.TEXTBEFORE($J19,";",1,0,1),Table2[[Label]:[Reference(s)]],9,FALSE))</f>
        <v/>
      </c>
      <c r="Q19" s="534" t="str">
        <f>IF(VLOOKUP(_xlfn.TEXTBEFORE($J19,";",1,0,1),Table2[[Label]:[Reference(s)]],10,FALSE)=0,"",VLOOKUP(_xlfn.TEXTBEFORE($J19,";",1,0,1),Table2[[Label]:[Reference(s)]],10,FALSE))</f>
        <v/>
      </c>
      <c r="R19" s="534" t="str">
        <f>IFERROR(MID(IF(VLOOKUP(_xlfn.TEXTBEFORE($J19,";",1,0,1),Table2[[Label]:[Reference(s)]],13,FALSE)=0,"",VLOOKUP(_xlfn.TEXTBEFORE($J19,";",1,0,1),Table2[[Label]:[Reference(s)]],13,FALSE)), FIND("(10)", IF(VLOOKUP(_xlfn.TEXTBEFORE($J19,";",1,0,1),Table2[[Label]:[Reference(s)]],13,FALSE)=0,"",VLOOKUP(_xlfn.TEXTBEFORE($J19,";",1,0,1),Table2[[Label]:[Reference(s)]],13,FALSE))), LEN(IF(VLOOKUP(_xlfn.TEXTBEFORE($J19,";",1,0,1),Table2[[Label]:[Reference(s)]],13,FALSE)=0,"",VLOOKUP(_xlfn.TEXTBEFORE($J19,";",1,0,1),Table2[[Label]:[Reference(s)]],13,FALSE)))),"")</f>
        <v>(10) NOFO Synopsis: FundingOpportunityDescription</v>
      </c>
      <c r="S19" s="550" t="str">
        <f>IF(VLOOKUP(_xlfn.TEXTBEFORE($J19,";",1,0,1),Table2[[Label]:[Reference(s)]],14,FALSE)=0,"",VLOOKUP(_xlfn.TEXTBEFORE($J19,";",1,0,1),Table2[[Label]:[Reference(s)]],14,FALSE))</f>
        <v>(1) Appendix I to Part 200, Title 2;
(10) Grants.gov</v>
      </c>
    </row>
    <row r="20" spans="1:19" s="1" customFormat="1" ht="47.85" customHeight="1" thickBot="1" x14ac:dyDescent="0.3">
      <c r="A20" s="698"/>
      <c r="B20" s="730"/>
      <c r="C20" s="730"/>
      <c r="D20" s="732"/>
      <c r="E20" s="546" t="s">
        <v>2094</v>
      </c>
      <c r="F20" s="551" t="s">
        <v>4449</v>
      </c>
      <c r="G20" s="535" t="str">
        <f>IF(VLOOKUP(_xlfn.TEXTBEFORE($J20,";",1,0,1),Table2[[Label]:[Reference(s)]],2,FALSE)=0,"",VLOOKUP(_xlfn.TEXTBEFORE($J20,";",1,0,1),Table2[[Label]:[Reference(s)]],2,FALSE))</f>
        <v>The date the latest version of the Notice of Funding Opportunity (NOFO) is published.</v>
      </c>
      <c r="H20" s="551" t="s">
        <v>1633</v>
      </c>
      <c r="I20" s="551" t="s">
        <v>1639</v>
      </c>
      <c r="J20" s="548" t="s">
        <v>2095</v>
      </c>
      <c r="K20" s="549" t="s">
        <v>1640</v>
      </c>
      <c r="L20" s="535" t="str">
        <f>IF(VLOOKUP(_xlfn.TEXTBEFORE($J20,";",1,0,1),Table2[[Label]:[Reference(s)]],5,FALSE)=0,"",VLOOKUP(_xlfn.TEXTBEFORE($J20,";",1,0,1),Table2[[Label]:[Reference(s)]],5,FALSE))</f>
        <v>Date</v>
      </c>
      <c r="M20" s="535" t="str">
        <f>IF(VLOOKUP(_xlfn.TEXTBEFORE($J20,";",1,0,1),Table2[[Label]:[Reference(s)]],6,FALSE)=0,"",VLOOKUP(_xlfn.TEXTBEFORE($J20,";",1,0,1),Table2[[Label]:[Reference(s)]],6,FALSE))</f>
        <v>MMDDYYYY</v>
      </c>
      <c r="N20" s="535">
        <f>IF(VLOOKUP(_xlfn.TEXTBEFORE($J20,";",1,0,1),Table2[[Label]:[Reference(s)]],7,FALSE)=0,"",VLOOKUP(_xlfn.TEXTBEFORE($J20,";",1,0,1),Table2[[Label]:[Reference(s)]],7,FALSE))</f>
        <v>8</v>
      </c>
      <c r="O20" s="535">
        <f>IF(VLOOKUP(_xlfn.TEXTBEFORE($J20,";",1,0,1),Table2[[Label]:[Reference(s)]],8,FALSE)=0,"",VLOOKUP(_xlfn.TEXTBEFORE($J20,";",1,0,1),Table2[[Label]:[Reference(s)]],8,FALSE))</f>
        <v>8</v>
      </c>
      <c r="P20" s="535" t="str">
        <f>IF(VLOOKUP(_xlfn.TEXTBEFORE($J20,";",1,0,1),Table2[[Label]:[Reference(s)]],9,FALSE)=0,"",VLOOKUP(_xlfn.TEXTBEFORE($J20,";",1,0,1),Table2[[Label]:[Reference(s)]],9,FALSE))</f>
        <v/>
      </c>
      <c r="Q20" s="535" t="str">
        <f>IF(VLOOKUP(_xlfn.TEXTBEFORE($J20,";",1,0,1),Table2[[Label]:[Reference(s)]],10,FALSE)=0,"",VLOOKUP(_xlfn.TEXTBEFORE($J20,";",1,0,1),Table2[[Label]:[Reference(s)]],10,FALSE))</f>
        <v/>
      </c>
      <c r="R20" s="535" t="str">
        <f>IFERROR(MID(IF(VLOOKUP(_xlfn.TEXTBEFORE($J20,";",1,0,1),Table2[[Label]:[Reference(s)]],13,FALSE)=0,"",VLOOKUP(_xlfn.TEXTBEFORE($J20,";",1,0,1),Table2[[Label]:[Reference(s)]],13,FALSE)), FIND("(10)", IF(VLOOKUP(_xlfn.TEXTBEFORE($J20,";",1,0,1),Table2[[Label]:[Reference(s)]],13,FALSE)=0,"",VLOOKUP(_xlfn.TEXTBEFORE($J20,";",1,0,1),Table2[[Label]:[Reference(s)]],13,FALSE))), LEN(IF(VLOOKUP(_xlfn.TEXTBEFORE($J20,";",1,0,1),Table2[[Label]:[Reference(s)]],13,FALSE)=0,"",VLOOKUP(_xlfn.TEXTBEFORE($J20,";",1,0,1),Table2[[Label]:[Reference(s)]],13,FALSE)))),"")</f>
        <v/>
      </c>
      <c r="S20" s="550" t="str">
        <f>IF(VLOOKUP(_xlfn.TEXTBEFORE($J20,";",1,0,1),Table2[[Label]:[Reference(s)]],14,FALSE)=0,"",VLOOKUP(_xlfn.TEXTBEFORE($J20,";",1,0,1),Table2[[Label]:[Reference(s)]],14,FALSE))</f>
        <v>(10) Grants.gov Synopsis</v>
      </c>
    </row>
    <row r="21" spans="1:19" s="51" customFormat="1" ht="51" x14ac:dyDescent="0.25">
      <c r="A21" s="696">
        <v>1.02</v>
      </c>
      <c r="B21" s="704" t="s">
        <v>2096</v>
      </c>
      <c r="C21" s="704" t="s">
        <v>637</v>
      </c>
      <c r="D21" s="693" t="s">
        <v>2097</v>
      </c>
      <c r="E21" s="695" t="s">
        <v>1650</v>
      </c>
      <c r="F21" s="620" t="s">
        <v>1651</v>
      </c>
      <c r="G21" s="558" t="str">
        <f>IF(VLOOKUP(_xlfn.TEXTBEFORE($J21,";",1,0,1),Table2[[Label]:[Reference(s)]],2,FALSE)=0,"",VLOOKUP(_xlfn.TEXTBEFORE($J21,";",1,0,1),Table2[[Label]:[Reference(s)]],2,FALSE))</f>
        <v>The unique identifier for the program (assistance listing) associated with the funding opportunity where the first two characters align to an agency followed by a decimal and three alpha numeric characters.</v>
      </c>
      <c r="H21" s="557" t="s">
        <v>1633</v>
      </c>
      <c r="I21" s="557" t="s">
        <v>2098</v>
      </c>
      <c r="J21" s="559" t="s">
        <v>764</v>
      </c>
      <c r="K21" s="555" t="s">
        <v>1640</v>
      </c>
      <c r="L21" s="558" t="str">
        <f>IF(VLOOKUP(_xlfn.TEXTBEFORE($J21,";",1,0,1),Table2[[Label]:[Reference(s)]],5,FALSE)=0,"",VLOOKUP(_xlfn.TEXTBEFORE($J21,";",1,0,1),Table2[[Label]:[Reference(s)]],5,FALSE))</f>
        <v>String</v>
      </c>
      <c r="M21" s="558" t="str">
        <f>IF(VLOOKUP(_xlfn.TEXTBEFORE($J21,";",1,0,1),Table2[[Label]:[Reference(s)]],6,FALSE)=0,"",VLOOKUP(_xlfn.TEXTBEFORE($J21,";",1,0,1),Table2[[Label]:[Reference(s)]],6,FALSE))</f>
        <v>NN.XXX</v>
      </c>
      <c r="N21" s="558" t="str">
        <f>IF(VLOOKUP(_xlfn.TEXTBEFORE($J21,";",1,0,1),Table2[[Label]:[Reference(s)]],7,FALSE)=0,"",VLOOKUP(_xlfn.TEXTBEFORE($J21,";",1,0,1),Table2[[Label]:[Reference(s)]],7,FALSE))</f>
        <v/>
      </c>
      <c r="O21" s="558" t="str">
        <f>IF(VLOOKUP(_xlfn.TEXTBEFORE($J21,";",1,0,1),Table2[[Label]:[Reference(s)]],8,FALSE)=0,"",VLOOKUP(_xlfn.TEXTBEFORE($J21,";",1,0,1),Table2[[Label]:[Reference(s)]],8,FALSE))</f>
        <v>(3) 6</v>
      </c>
      <c r="P21" s="558" t="str">
        <f>IF(VLOOKUP(_xlfn.TEXTBEFORE($J21,";",1,0,1),Table2[[Label]:[Reference(s)]],9,FALSE)=0,"",VLOOKUP(_xlfn.TEXTBEFORE($J21,";",1,0,1),Table2[[Label]:[Reference(s)]],9,FALSE))</f>
        <v/>
      </c>
      <c r="Q21" s="558" t="str">
        <f>IF(VLOOKUP(_xlfn.TEXTBEFORE($J21,";",1,0,1),Table2[[Label]:[Reference(s)]],10,FALSE)=0,"",VLOOKUP(_xlfn.TEXTBEFORE($J21,";",1,0,1),Table2[[Label]:[Reference(s)]],10,FALSE))</f>
        <v/>
      </c>
      <c r="R21" s="558" t="str">
        <f>IFERROR(MID(IF(VLOOKUP(_xlfn.TEXTBEFORE($J21,";",1,0,1),Table2[[Label]:[Reference(s)]],13,FALSE)=0,"",VLOOKUP(_xlfn.TEXTBEFORE($J21,";",1,0,1),Table2[[Label]:[Reference(s)]],13,FALSE)), FIND("(10)", IF(VLOOKUP(_xlfn.TEXTBEFORE($J21,";",1,0,1),Table2[[Label]:[Reference(s)]],13,FALSE)=0,"",VLOOKUP(_xlfn.TEXTBEFORE($J21,";",1,0,1),Table2[[Label]:[Reference(s)]],13,FALSE))), LEN(IF(VLOOKUP(_xlfn.TEXTBEFORE($J21,";",1,0,1),Table2[[Label]:[Reference(s)]],13,FALSE)=0,"",VLOOKUP(_xlfn.TEXTBEFORE($J21,";",1,0,1),Table2[[Label]:[Reference(s)]],13,FALSE)))),"")</f>
        <v>(10) NOFO Synopsis: CFDANumber</v>
      </c>
      <c r="S21" s="560" t="str">
        <f>IF(VLOOKUP(_xlfn.TEXTBEFORE($J21,";",1,0,1),Table2[[Label]:[Reference(s)]],14,FALSE)=0,"",VLOOKUP(_xlfn.TEXTBEFORE($J21,";",1,0,1),Table2[[Label]:[Reference(s)]],14,FALSE))</f>
        <v>(1) 2 CFR 200.203;
(2) GSDM v1.1;
(3) SAM.gov Assistance Listing;
(5) 31 USC 6102</v>
      </c>
    </row>
    <row r="22" spans="1:19" s="51" customFormat="1" ht="39" thickBot="1" x14ac:dyDescent="0.3">
      <c r="A22" s="698"/>
      <c r="B22" s="706"/>
      <c r="C22" s="706"/>
      <c r="D22" s="699"/>
      <c r="E22" s="700"/>
      <c r="F22" s="621"/>
      <c r="G22" s="535" t="str">
        <f>IF(VLOOKUP(_xlfn.TEXTBEFORE($J22,";",1,0,1),Table2[[Label]:[Reference(s)]],2,FALSE)=0,"",VLOOKUP(_xlfn.TEXTBEFORE($J22,";",1,0,1),Table2[[Label]:[Reference(s)]],2,FALSE))</f>
        <v>The official name of the federal government  program associated with the funding opportunity. This may correspond to the program’s statutory title or to the official title used for federal reporting.</v>
      </c>
      <c r="H22" s="551" t="s">
        <v>1652</v>
      </c>
      <c r="I22" s="551" t="s">
        <v>2099</v>
      </c>
      <c r="J22" s="548" t="s">
        <v>766</v>
      </c>
      <c r="K22" s="549" t="s">
        <v>1640</v>
      </c>
      <c r="L22" s="535" t="str">
        <f>IF(VLOOKUP(_xlfn.TEXTBEFORE($J22,";",1,0,1),Table2[[Label]:[Reference(s)]],5,FALSE)=0,"",VLOOKUP(_xlfn.TEXTBEFORE($J22,";",1,0,1),Table2[[Label]:[Reference(s)]],5,FALSE))</f>
        <v>String</v>
      </c>
      <c r="M22" s="535" t="str">
        <f>IF(VLOOKUP(_xlfn.TEXTBEFORE($J22,";",1,0,1),Table2[[Label]:[Reference(s)]],6,FALSE)=0,"",VLOOKUP(_xlfn.TEXTBEFORE($J22,";",1,0,1),Table2[[Label]:[Reference(s)]],6,FALSE))</f>
        <v/>
      </c>
      <c r="N22" s="535" t="str">
        <f>IF(VLOOKUP(_xlfn.TEXTBEFORE($J22,";",1,0,1),Table2[[Label]:[Reference(s)]],7,FALSE)=0,"",VLOOKUP(_xlfn.TEXTBEFORE($J22,";",1,0,1),Table2[[Label]:[Reference(s)]],7,FALSE))</f>
        <v/>
      </c>
      <c r="O22" s="535">
        <f>IF(VLOOKUP(_xlfn.TEXTBEFORE($J22,";",1,0,1),Table2[[Label]:[Reference(s)]],8,FALSE)=0,"",VLOOKUP(_xlfn.TEXTBEFORE($J22,";",1,0,1),Table2[[Label]:[Reference(s)]],8,FALSE))</f>
        <v>200</v>
      </c>
      <c r="P22" s="535" t="str">
        <f>IF(VLOOKUP(_xlfn.TEXTBEFORE($J22,";",1,0,1),Table2[[Label]:[Reference(s)]],9,FALSE)=0,"",VLOOKUP(_xlfn.TEXTBEFORE($J22,";",1,0,1),Table2[[Label]:[Reference(s)]],9,FALSE))</f>
        <v/>
      </c>
      <c r="Q22" s="535" t="str">
        <f>IF(VLOOKUP(_xlfn.TEXTBEFORE($J22,";",1,0,1),Table2[[Label]:[Reference(s)]],10,FALSE)=0,"",VLOOKUP(_xlfn.TEXTBEFORE($J22,";",1,0,1),Table2[[Label]:[Reference(s)]],10,FALSE))</f>
        <v/>
      </c>
      <c r="R22" s="535" t="str">
        <f>IFERROR(MID(IF(VLOOKUP(_xlfn.TEXTBEFORE($J22,";",1,0,1),Table2[[Label]:[Reference(s)]],13,FALSE)=0,"",VLOOKUP(_xlfn.TEXTBEFORE($J22,";",1,0,1),Table2[[Label]:[Reference(s)]],13,FALSE)), FIND("(10)", IF(VLOOKUP(_xlfn.TEXTBEFORE($J22,";",1,0,1),Table2[[Label]:[Reference(s)]],13,FALSE)=0,"",VLOOKUP(_xlfn.TEXTBEFORE($J22,";",1,0,1),Table2[[Label]:[Reference(s)]],13,FALSE))), LEN(IF(VLOOKUP(_xlfn.TEXTBEFORE($J22,";",1,0,1),Table2[[Label]:[Reference(s)]],13,FALSE)=0,"",VLOOKUP(_xlfn.TEXTBEFORE($J22,";",1,0,1),Table2[[Label]:[Reference(s)]],13,FALSE)))),"")</f>
        <v/>
      </c>
      <c r="S22" s="550" t="str">
        <f>IF(VLOOKUP(_xlfn.TEXTBEFORE($J22,";",1,0,1),Table2[[Label]:[Reference(s)]],14,FALSE)=0,"",VLOOKUP(_xlfn.TEXTBEFORE($J22,";",1,0,1),Table2[[Label]:[Reference(s)]],14,FALSE))</f>
        <v>(1) 2 CFR 200.203;
(2) GSDM v1.1;
(3) SAM.gov Assistance Listing</v>
      </c>
    </row>
    <row r="23" spans="1:19" ht="64.5" thickBot="1" x14ac:dyDescent="0.3">
      <c r="A23" s="553">
        <v>1.03</v>
      </c>
      <c r="B23" s="554" t="s">
        <v>2100</v>
      </c>
      <c r="C23" s="554" t="s">
        <v>637</v>
      </c>
      <c r="D23" s="565" t="s">
        <v>2101</v>
      </c>
      <c r="E23" s="556" t="s">
        <v>2102</v>
      </c>
      <c r="F23" s="557" t="s">
        <v>2103</v>
      </c>
      <c r="G23" s="558" t="str">
        <f>IF(VLOOKUP(_xlfn.TEXTBEFORE($J23,";",1,0,1),Table2[[Label]:[Reference(s)]],2,FALSE)=0,"",VLOOKUP(_xlfn.TEXTBEFORE($J23,";",1,0,1),Table2[[Label]:[Reference(s)]],2,FALSE))</f>
        <v>The unique alphanumeric identifier(s) for any associated Notice(s) of Funding Opportunities that links a funding opportunity to other related opportunities to show their relationship.</v>
      </c>
      <c r="H23" s="557" t="s">
        <v>1638</v>
      </c>
      <c r="I23" s="557" t="s">
        <v>4450</v>
      </c>
      <c r="J23" s="559" t="s">
        <v>1192</v>
      </c>
      <c r="K23" s="555" t="s">
        <v>1640</v>
      </c>
      <c r="L23" s="558" t="str">
        <f>IF(VLOOKUP(_xlfn.TEXTBEFORE($J23,";",1,0,1),Table2[[Label]:[Reference(s)]],5,FALSE)=0,"",VLOOKUP(_xlfn.TEXTBEFORE($J23,";",1,0,1),Table2[[Label]:[Reference(s)]],5,FALSE))</f>
        <v>String</v>
      </c>
      <c r="M23" s="558" t="str">
        <f>IF(VLOOKUP(_xlfn.TEXTBEFORE($J23,";",1,0,1),Table2[[Label]:[Reference(s)]],6,FALSE)=0,"",VLOOKUP(_xlfn.TEXTBEFORE($J23,";",1,0,1),Table2[[Label]:[Reference(s)]],6,FALSE))</f>
        <v/>
      </c>
      <c r="N23" s="558" t="str">
        <f>IF(VLOOKUP(_xlfn.TEXTBEFORE($J23,";",1,0,1),Table2[[Label]:[Reference(s)]],7,FALSE)=0,"",VLOOKUP(_xlfn.TEXTBEFORE($J23,";",1,0,1),Table2[[Label]:[Reference(s)]],7,FALSE))</f>
        <v/>
      </c>
      <c r="O23" s="558" t="str">
        <f>IF(VLOOKUP(_xlfn.TEXTBEFORE($J23,";",1,0,1),Table2[[Label]:[Reference(s)]],8,FALSE)=0,"",VLOOKUP(_xlfn.TEXTBEFORE($J23,";",1,0,1),Table2[[Label]:[Reference(s)]],8,FALSE))</f>
        <v>(10) 40</v>
      </c>
      <c r="P23" s="558" t="str">
        <f>IF(VLOOKUP(_xlfn.TEXTBEFORE($J23,";",1,0,1),Table2[[Label]:[Reference(s)]],9,FALSE)=0,"",VLOOKUP(_xlfn.TEXTBEFORE($J23,";",1,0,1),Table2[[Label]:[Reference(s)]],9,FALSE))</f>
        <v/>
      </c>
      <c r="Q23" s="558" t="str">
        <f>IF(VLOOKUP(_xlfn.TEXTBEFORE($J23,";",1,0,1),Table2[[Label]:[Reference(s)]],10,FALSE)=0,"",VLOOKUP(_xlfn.TEXTBEFORE($J23,";",1,0,1),Table2[[Label]:[Reference(s)]],10,FALSE))</f>
        <v/>
      </c>
      <c r="R23" s="558" t="str">
        <f>IFERROR(MID(IF(VLOOKUP(_xlfn.TEXTBEFORE($J23,";",1,0,1),Table2[[Label]:[Reference(s)]],13,FALSE)=0,"",VLOOKUP(_xlfn.TEXTBEFORE($J23,";",1,0,1),Table2[[Label]:[Reference(s)]],13,FALSE)), FIND("(10)", IF(VLOOKUP(_xlfn.TEXTBEFORE($J23,";",1,0,1),Table2[[Label]:[Reference(s)]],13,FALSE)=0,"",VLOOKUP(_xlfn.TEXTBEFORE($J23,";",1,0,1),Table2[[Label]:[Reference(s)]],13,FALSE))), LEN(IF(VLOOKUP(_xlfn.TEXTBEFORE($J23,";",1,0,1),Table2[[Label]:[Reference(s)]],13,FALSE)=0,"",VLOOKUP(_xlfn.TEXTBEFORE($J23,";",1,0,1),Table2[[Label]:[Reference(s)]],13,FALSE)))),"")</f>
        <v>(10) NOFO Synopsis: FundingOpportunityNumber</v>
      </c>
      <c r="S23" s="560" t="str">
        <f>IF(VLOOKUP(_xlfn.TEXTBEFORE($J23,";",1,0,1),Table2[[Label]:[Reference(s)]],14,FALSE)=0,"",VLOOKUP(_xlfn.TEXTBEFORE($J23,";",1,0,1),Table2[[Label]:[Reference(s)]],14,FALSE))</f>
        <v>(2) GSDM v1.1
(10) Grants.gov</v>
      </c>
    </row>
    <row r="24" spans="1:19" ht="63.75" x14ac:dyDescent="0.25">
      <c r="A24" s="696">
        <v>1.04</v>
      </c>
      <c r="B24" s="620" t="s">
        <v>2104</v>
      </c>
      <c r="C24" s="620" t="s">
        <v>637</v>
      </c>
      <c r="D24" s="693" t="s">
        <v>2105</v>
      </c>
      <c r="E24" s="556" t="s">
        <v>2106</v>
      </c>
      <c r="F24" s="557" t="s">
        <v>4451</v>
      </c>
      <c r="G24" s="558" t="str">
        <f>IF(VLOOKUP(_xlfn.TEXTBEFORE($J24,";",1,0,1),Table2[[Label]:[Reference(s)]],2,FALSE)=0,"",VLOOKUP(_xlfn.TEXTBEFORE($J24,";",1,0,1),Table2[[Label]:[Reference(s)]],2,FALSE))</f>
        <v>A short descriptive name used to identify the program (assistance listing), funding opportunity, or funding opportunity project goal.</v>
      </c>
      <c r="H24" s="557" t="s">
        <v>1633</v>
      </c>
      <c r="I24" s="557" t="s">
        <v>1639</v>
      </c>
      <c r="J24" s="559" t="s">
        <v>4452</v>
      </c>
      <c r="K24" s="555" t="s">
        <v>2086</v>
      </c>
      <c r="L24" s="558" t="str">
        <f>IF(VLOOKUP(_xlfn.TEXTBEFORE($J24,";",1,0,1),Table2[[Label]:[Reference(s)]],5,FALSE)=0,"",VLOOKUP(_xlfn.TEXTBEFORE($J24,";",1,0,1),Table2[[Label]:[Reference(s)]],5,FALSE))</f>
        <v>String</v>
      </c>
      <c r="M24" s="558" t="str">
        <f>IF(VLOOKUP(_xlfn.TEXTBEFORE($J24,";",1,0,1),Table2[[Label]:[Reference(s)]],6,FALSE)=0,"",VLOOKUP(_xlfn.TEXTBEFORE($J24,";",1,0,1),Table2[[Label]:[Reference(s)]],6,FALSE))</f>
        <v/>
      </c>
      <c r="N24" s="558" t="str">
        <f>IF(VLOOKUP(_xlfn.TEXTBEFORE($J24,";",1,0,1),Table2[[Label]:[Reference(s)]],7,FALSE)=0,"",VLOOKUP(_xlfn.TEXTBEFORE($J24,";",1,0,1),Table2[[Label]:[Reference(s)]],7,FALSE))</f>
        <v/>
      </c>
      <c r="O24" s="558">
        <f>IF(VLOOKUP(_xlfn.TEXTBEFORE($J24,";",1,0,1),Table2[[Label]:[Reference(s)]],8,FALSE)=0,"",VLOOKUP(_xlfn.TEXTBEFORE($J24,";",1,0,1),Table2[[Label]:[Reference(s)]],8,FALSE))</f>
        <v>500</v>
      </c>
      <c r="P24" s="558" t="str">
        <f>IF(VLOOKUP(_xlfn.TEXTBEFORE($J24,";",1,0,1),Table2[[Label]:[Reference(s)]],9,FALSE)=0,"",VLOOKUP(_xlfn.TEXTBEFORE($J24,";",1,0,1),Table2[[Label]:[Reference(s)]],9,FALSE))</f>
        <v/>
      </c>
      <c r="Q24" s="558" t="str">
        <f>IF(VLOOKUP(_xlfn.TEXTBEFORE($J24,";",1,0,1),Table2[[Label]:[Reference(s)]],10,FALSE)=0,"",VLOOKUP(_xlfn.TEXTBEFORE($J24,";",1,0,1),Table2[[Label]:[Reference(s)]],10,FALSE))</f>
        <v/>
      </c>
      <c r="R24" s="558" t="str">
        <f>IFERROR(MID(IF(VLOOKUP(_xlfn.TEXTBEFORE($J24,";",1,0,1),Table2[[Label]:[Reference(s)]],13,FALSE)=0,"",VLOOKUP(_xlfn.TEXTBEFORE($J24,";",1,0,1),Table2[[Label]:[Reference(s)]],13,FALSE)), FIND("(10)", IF(VLOOKUP(_xlfn.TEXTBEFORE($J24,";",1,0,1),Table2[[Label]:[Reference(s)]],13,FALSE)=0,"",VLOOKUP(_xlfn.TEXTBEFORE($J24,";",1,0,1),Table2[[Label]:[Reference(s)]],13,FALSE))), LEN(IF(VLOOKUP(_xlfn.TEXTBEFORE($J24,";",1,0,1),Table2[[Label]:[Reference(s)]],13,FALSE)=0,"",VLOOKUP(_xlfn.TEXTBEFORE($J24,";",1,0,1),Table2[[Label]:[Reference(s)]],13,FALSE)))),"")</f>
        <v/>
      </c>
      <c r="S24" s="560" t="str">
        <f>IF(VLOOKUP(_xlfn.TEXTBEFORE($J24,";",1,0,1),Table2[[Label]:[Reference(s)]],14,FALSE)=0,"",VLOOKUP(_xlfn.TEXTBEFORE($J24,";",1,0,1),Table2[[Label]:[Reference(s)]],14,FALSE))</f>
        <v>(1) Appendix I to Part 200, Title 2;
(1) 2 CFR 200.203;
(3) SAM.gov Assistance Listing;
(5) 31 USC 6102</v>
      </c>
    </row>
    <row r="25" spans="1:19" ht="76.5" x14ac:dyDescent="0.25">
      <c r="A25" s="697"/>
      <c r="B25" s="610"/>
      <c r="C25" s="610"/>
      <c r="D25" s="694"/>
      <c r="E25" s="546" t="s">
        <v>2107</v>
      </c>
      <c r="F25" s="547" t="s">
        <v>2108</v>
      </c>
      <c r="G25" s="534" t="str">
        <f>IF(VLOOKUP(_xlfn.TEXTBEFORE($J25,";",1,0,1),Table2[[Label]:[Reference(s)]],2,FALSE)=0,"",VLOOKUP(_xlfn.TEXTBEFORE($J25,";",1,0,1),Table2[[Label]:[Reference(s)]],2,FALSE))</f>
        <v>A description of the direction and focus of a program (assistance listing), funding opportunity, or funding opportunity project that identifies the change the program, funding opportunity, or funding opportunity project should advance and/or achieve.</v>
      </c>
      <c r="H25" s="547" t="s">
        <v>1633</v>
      </c>
      <c r="I25" s="547" t="s">
        <v>1639</v>
      </c>
      <c r="J25" s="548" t="s">
        <v>4453</v>
      </c>
      <c r="K25" s="549" t="s">
        <v>2086</v>
      </c>
      <c r="L25" s="534" t="str">
        <f>IF(VLOOKUP(_xlfn.TEXTBEFORE($J25,";",1,0,1),Table2[[Label]:[Reference(s)]],5,FALSE)=0,"",VLOOKUP(_xlfn.TEXTBEFORE($J25,";",1,0,1),Table2[[Label]:[Reference(s)]],5,FALSE))</f>
        <v>String</v>
      </c>
      <c r="M25" s="534" t="str">
        <f>IF(VLOOKUP(_xlfn.TEXTBEFORE($J25,";",1,0,1),Table2[[Label]:[Reference(s)]],6,FALSE)=0,"",VLOOKUP(_xlfn.TEXTBEFORE($J25,";",1,0,1),Table2[[Label]:[Reference(s)]],6,FALSE))</f>
        <v/>
      </c>
      <c r="N25" s="534" t="str">
        <f>IF(VLOOKUP(_xlfn.TEXTBEFORE($J25,";",1,0,1),Table2[[Label]:[Reference(s)]],7,FALSE)=0,"",VLOOKUP(_xlfn.TEXTBEFORE($J25,";",1,0,1),Table2[[Label]:[Reference(s)]],7,FALSE))</f>
        <v/>
      </c>
      <c r="O25" s="534">
        <f>IF(VLOOKUP(_xlfn.TEXTBEFORE($J25,";",1,0,1),Table2[[Label]:[Reference(s)]],8,FALSE)=0,"",VLOOKUP(_xlfn.TEXTBEFORE($J25,";",1,0,1),Table2[[Label]:[Reference(s)]],8,FALSE))</f>
        <v>5000</v>
      </c>
      <c r="P25" s="534" t="str">
        <f>IF(VLOOKUP(_xlfn.TEXTBEFORE($J25,";",1,0,1),Table2[[Label]:[Reference(s)]],9,FALSE)=0,"",VLOOKUP(_xlfn.TEXTBEFORE($J25,";",1,0,1),Table2[[Label]:[Reference(s)]],9,FALSE))</f>
        <v/>
      </c>
      <c r="Q25" s="534" t="str">
        <f>IF(VLOOKUP(_xlfn.TEXTBEFORE($J25,";",1,0,1),Table2[[Label]:[Reference(s)]],10,FALSE)=0,"",VLOOKUP(_xlfn.TEXTBEFORE($J25,";",1,0,1),Table2[[Label]:[Reference(s)]],10,FALSE))</f>
        <v/>
      </c>
      <c r="R25" s="534" t="str">
        <f>IFERROR(MID(IF(VLOOKUP(_xlfn.TEXTBEFORE($J25,";",1,0,1),Table2[[Label]:[Reference(s)]],13,FALSE)=0,"",VLOOKUP(_xlfn.TEXTBEFORE($J25,";",1,0,1),Table2[[Label]:[Reference(s)]],13,FALSE)), FIND("(10)", IF(VLOOKUP(_xlfn.TEXTBEFORE($J25,";",1,0,1),Table2[[Label]:[Reference(s)]],13,FALSE)=0,"",VLOOKUP(_xlfn.TEXTBEFORE($J25,";",1,0,1),Table2[[Label]:[Reference(s)]],13,FALSE))), LEN(IF(VLOOKUP(_xlfn.TEXTBEFORE($J25,";",1,0,1),Table2[[Label]:[Reference(s)]],13,FALSE)=0,"",VLOOKUP(_xlfn.TEXTBEFORE($J25,";",1,0,1),Table2[[Label]:[Reference(s)]],13,FALSE)))),"")</f>
        <v/>
      </c>
      <c r="S25" s="550" t="str">
        <f>IF(VLOOKUP(_xlfn.TEXTBEFORE($J25,";",1,0,1),Table2[[Label]:[Reference(s)]],14,FALSE)=0,"",VLOOKUP(_xlfn.TEXTBEFORE($J25,";",1,0,1),Table2[[Label]:[Reference(s)]],14,FALSE))</f>
        <v>(1) Appendix I to Part 200, Title 2;
(1) 2 CFR 200.203;
(2) GSDM v1.1;
(3) SAM.gov Assistance Listing;
(5) 31 USC 6102</v>
      </c>
    </row>
    <row r="26" spans="1:19" ht="38.25" x14ac:dyDescent="0.25">
      <c r="A26" s="697"/>
      <c r="B26" s="610"/>
      <c r="C26" s="610"/>
      <c r="D26" s="694"/>
      <c r="E26" s="546" t="s">
        <v>2109</v>
      </c>
      <c r="F26" s="547" t="s">
        <v>4454</v>
      </c>
      <c r="G26" s="534" t="str">
        <f>IF(VLOOKUP(_xlfn.TEXTBEFORE($J26,";",1,0,1),Table2[[Label]:[Reference(s)]],2,FALSE)=0,"",VLOOKUP(_xlfn.TEXTBEFORE($J26,";",1,0,1),Table2[[Label]:[Reference(s)]],2,FALSE))</f>
        <v>A short descriptive name used to identify the program (assistance listing), funding opportunity, or funding opportunity project objective.</v>
      </c>
      <c r="H26" s="547" t="s">
        <v>1633</v>
      </c>
      <c r="I26" s="547" t="s">
        <v>4455</v>
      </c>
      <c r="J26" s="548" t="s">
        <v>4456</v>
      </c>
      <c r="K26" s="549" t="s">
        <v>2086</v>
      </c>
      <c r="L26" s="534" t="str">
        <f>IF(VLOOKUP(_xlfn.TEXTBEFORE($J26,";",1,0,1),Table2[[Label]:[Reference(s)]],5,FALSE)=0,"",VLOOKUP(_xlfn.TEXTBEFORE($J26,";",1,0,1),Table2[[Label]:[Reference(s)]],5,FALSE))</f>
        <v>String</v>
      </c>
      <c r="M26" s="534" t="str">
        <f>IF(VLOOKUP(_xlfn.TEXTBEFORE($J26,";",1,0,1),Table2[[Label]:[Reference(s)]],6,FALSE)=0,"",VLOOKUP(_xlfn.TEXTBEFORE($J26,";",1,0,1),Table2[[Label]:[Reference(s)]],6,FALSE))</f>
        <v/>
      </c>
      <c r="N26" s="534" t="str">
        <f>IF(VLOOKUP(_xlfn.TEXTBEFORE($J26,";",1,0,1),Table2[[Label]:[Reference(s)]],7,FALSE)=0,"",VLOOKUP(_xlfn.TEXTBEFORE($J26,";",1,0,1),Table2[[Label]:[Reference(s)]],7,FALSE))</f>
        <v/>
      </c>
      <c r="O26" s="534">
        <f>IF(VLOOKUP(_xlfn.TEXTBEFORE($J26,";",1,0,1),Table2[[Label]:[Reference(s)]],8,FALSE)=0,"",VLOOKUP(_xlfn.TEXTBEFORE($J26,";",1,0,1),Table2[[Label]:[Reference(s)]],8,FALSE))</f>
        <v>500</v>
      </c>
      <c r="P26" s="534" t="str">
        <f>IF(VLOOKUP(_xlfn.TEXTBEFORE($J26,";",1,0,1),Table2[[Label]:[Reference(s)]],9,FALSE)=0,"",VLOOKUP(_xlfn.TEXTBEFORE($J26,";",1,0,1),Table2[[Label]:[Reference(s)]],9,FALSE))</f>
        <v/>
      </c>
      <c r="Q26" s="534" t="str">
        <f>IF(VLOOKUP(_xlfn.TEXTBEFORE($J26,";",1,0,1),Table2[[Label]:[Reference(s)]],10,FALSE)=0,"",VLOOKUP(_xlfn.TEXTBEFORE($J26,";",1,0,1),Table2[[Label]:[Reference(s)]],10,FALSE))</f>
        <v/>
      </c>
      <c r="R26" s="534" t="str">
        <f>IFERROR(MID(IF(VLOOKUP(_xlfn.TEXTBEFORE($J26,";",1,0,1),Table2[[Label]:[Reference(s)]],13,FALSE)=0,"",VLOOKUP(_xlfn.TEXTBEFORE($J26,";",1,0,1),Table2[[Label]:[Reference(s)]],13,FALSE)), FIND("(10)", IF(VLOOKUP(_xlfn.TEXTBEFORE($J26,";",1,0,1),Table2[[Label]:[Reference(s)]],13,FALSE)=0,"",VLOOKUP(_xlfn.TEXTBEFORE($J26,";",1,0,1),Table2[[Label]:[Reference(s)]],13,FALSE))), LEN(IF(VLOOKUP(_xlfn.TEXTBEFORE($J26,";",1,0,1),Table2[[Label]:[Reference(s)]],13,FALSE)=0,"",VLOOKUP(_xlfn.TEXTBEFORE($J26,";",1,0,1),Table2[[Label]:[Reference(s)]],13,FALSE)))),"")</f>
        <v/>
      </c>
      <c r="S26" s="550" t="str">
        <f>IF(VLOOKUP(_xlfn.TEXTBEFORE($J26,";",1,0,1),Table2[[Label]:[Reference(s)]],14,FALSE)=0,"",VLOOKUP(_xlfn.TEXTBEFORE($J26,";",1,0,1),Table2[[Label]:[Reference(s)]],14,FALSE))</f>
        <v>(1) 2 CFR 200.203;
(3) SAM.gov Assistance Listing;
(5) 31 USC 6102</v>
      </c>
    </row>
    <row r="27" spans="1:19" ht="63.75" x14ac:dyDescent="0.25">
      <c r="A27" s="697"/>
      <c r="B27" s="610"/>
      <c r="C27" s="610"/>
      <c r="D27" s="694"/>
      <c r="E27" s="546" t="s">
        <v>2110</v>
      </c>
      <c r="F27" s="547" t="s">
        <v>2111</v>
      </c>
      <c r="G27" s="534" t="str">
        <f>IF(VLOOKUP(_xlfn.TEXTBEFORE($J27,";",1,0,1),Table2[[Label]:[Reference(s)]],2,FALSE)=0,"",VLOOKUP(_xlfn.TEXTBEFORE($J27,";",1,0,1),Table2[[Label]:[Reference(s)]],2,FALSE))</f>
        <v>A description of the effects or results the program (assistance listing), funding opportunity, or funding opportunity project is intended to achieve towards advancing a goal. Program, funding opportunity, or project objectives stem from goal(s) and are specific, measurable, achievable, relevant, and timebound.</v>
      </c>
      <c r="H27" s="547" t="s">
        <v>1633</v>
      </c>
      <c r="I27" s="547" t="s">
        <v>1664</v>
      </c>
      <c r="J27" s="548" t="s">
        <v>4457</v>
      </c>
      <c r="K27" s="549" t="s">
        <v>2086</v>
      </c>
      <c r="L27" s="534" t="str">
        <f>IF(VLOOKUP(_xlfn.TEXTBEFORE($J27,";",1,0,1),Table2[[Label]:[Reference(s)]],5,FALSE)=0,"",VLOOKUP(_xlfn.TEXTBEFORE($J27,";",1,0,1),Table2[[Label]:[Reference(s)]],5,FALSE))</f>
        <v>String</v>
      </c>
      <c r="M27" s="534" t="str">
        <f>IF(VLOOKUP(_xlfn.TEXTBEFORE($J27,";",1,0,1),Table2[[Label]:[Reference(s)]],6,FALSE)=0,"",VLOOKUP(_xlfn.TEXTBEFORE($J27,";",1,0,1),Table2[[Label]:[Reference(s)]],6,FALSE))</f>
        <v/>
      </c>
      <c r="N27" s="534" t="str">
        <f>IF(VLOOKUP(_xlfn.TEXTBEFORE($J27,";",1,0,1),Table2[[Label]:[Reference(s)]],7,FALSE)=0,"",VLOOKUP(_xlfn.TEXTBEFORE($J27,";",1,0,1),Table2[[Label]:[Reference(s)]],7,FALSE))</f>
        <v/>
      </c>
      <c r="O27" s="534" t="str">
        <f>IF(VLOOKUP(_xlfn.TEXTBEFORE($J27,";",1,0,1),Table2[[Label]:[Reference(s)]],8,FALSE)=0,"",VLOOKUP(_xlfn.TEXTBEFORE($J27,";",1,0,1),Table2[[Label]:[Reference(s)]],8,FALSE))</f>
        <v>(3) 5000</v>
      </c>
      <c r="P27" s="534" t="str">
        <f>IF(VLOOKUP(_xlfn.TEXTBEFORE($J27,";",1,0,1),Table2[[Label]:[Reference(s)]],9,FALSE)=0,"",VLOOKUP(_xlfn.TEXTBEFORE($J27,";",1,0,1),Table2[[Label]:[Reference(s)]],9,FALSE))</f>
        <v/>
      </c>
      <c r="Q27" s="534" t="str">
        <f>IF(VLOOKUP(_xlfn.TEXTBEFORE($J27,";",1,0,1),Table2[[Label]:[Reference(s)]],10,FALSE)=0,"",VLOOKUP(_xlfn.TEXTBEFORE($J27,";",1,0,1),Table2[[Label]:[Reference(s)]],10,FALSE))</f>
        <v/>
      </c>
      <c r="R27" s="534" t="str">
        <f>IFERROR(MID(IF(VLOOKUP(_xlfn.TEXTBEFORE($J27,";",1,0,1),Table2[[Label]:[Reference(s)]],13,FALSE)=0,"",VLOOKUP(_xlfn.TEXTBEFORE($J27,";",1,0,1),Table2[[Label]:[Reference(s)]],13,FALSE)), FIND("(10)", IF(VLOOKUP(_xlfn.TEXTBEFORE($J27,";",1,0,1),Table2[[Label]:[Reference(s)]],13,FALSE)=0,"",VLOOKUP(_xlfn.TEXTBEFORE($J27,";",1,0,1),Table2[[Label]:[Reference(s)]],13,FALSE))), LEN(IF(VLOOKUP(_xlfn.TEXTBEFORE($J27,";",1,0,1),Table2[[Label]:[Reference(s)]],13,FALSE)=0,"",VLOOKUP(_xlfn.TEXTBEFORE($J27,";",1,0,1),Table2[[Label]:[Reference(s)]],13,FALSE)))),"")</f>
        <v/>
      </c>
      <c r="S27" s="550" t="str">
        <f>IF(VLOOKUP(_xlfn.TEXTBEFORE($J27,";",1,0,1),Table2[[Label]:[Reference(s)]],14,FALSE)=0,"",VLOOKUP(_xlfn.TEXTBEFORE($J27,";",1,0,1),Table2[[Label]:[Reference(s)]],14,FALSE))</f>
        <v>(1) 2 CFR 200.203;
(3) SAM.gov Assistance Listing;
(5) 31 USC 6102</v>
      </c>
    </row>
    <row r="28" spans="1:19" ht="68.25" customHeight="1" x14ac:dyDescent="0.25">
      <c r="A28" s="697"/>
      <c r="B28" s="610"/>
      <c r="C28" s="610"/>
      <c r="D28" s="694"/>
      <c r="E28" s="546" t="s">
        <v>2112</v>
      </c>
      <c r="F28" s="547" t="s">
        <v>4458</v>
      </c>
      <c r="G28" s="534" t="str">
        <f>IF(VLOOKUP(_xlfn.TEXTBEFORE($J28,";",1,0,1),Table2[[Label]:[Reference(s)]],2,FALSE)=0,"",VLOOKUP(_xlfn.TEXTBEFORE($J28,";",1,0,1),Table2[[Label]:[Reference(s)]],2,FALSE))</f>
        <v>A short descriptive name of the performance measure against which program (assistance listing), funding opportunity, or funding opportunity project progress and activities are measured.</v>
      </c>
      <c r="H28" s="547" t="s">
        <v>1633</v>
      </c>
      <c r="I28" s="547" t="s">
        <v>1667</v>
      </c>
      <c r="J28" s="548" t="s">
        <v>4459</v>
      </c>
      <c r="K28" s="549" t="s">
        <v>2086</v>
      </c>
      <c r="L28" s="534" t="str">
        <f>IF(VLOOKUP(_xlfn.TEXTBEFORE($J28,";",1,0,1),Table2[[Label]:[Reference(s)]],5,FALSE)=0,"",VLOOKUP(_xlfn.TEXTBEFORE($J28,";",1,0,1),Table2[[Label]:[Reference(s)]],5,FALSE))</f>
        <v>String</v>
      </c>
      <c r="M28" s="534" t="str">
        <f>IF(VLOOKUP(_xlfn.TEXTBEFORE($J28,";",1,0,1),Table2[[Label]:[Reference(s)]],6,FALSE)=0,"",VLOOKUP(_xlfn.TEXTBEFORE($J28,";",1,0,1),Table2[[Label]:[Reference(s)]],6,FALSE))</f>
        <v/>
      </c>
      <c r="N28" s="534" t="str">
        <f>IF(VLOOKUP(_xlfn.TEXTBEFORE($J28,";",1,0,1),Table2[[Label]:[Reference(s)]],7,FALSE)=0,"",VLOOKUP(_xlfn.TEXTBEFORE($J28,";",1,0,1),Table2[[Label]:[Reference(s)]],7,FALSE))</f>
        <v/>
      </c>
      <c r="O28" s="534">
        <f>IF(VLOOKUP(_xlfn.TEXTBEFORE($J28,";",1,0,1),Table2[[Label]:[Reference(s)]],8,FALSE)=0,"",VLOOKUP(_xlfn.TEXTBEFORE($J28,";",1,0,1),Table2[[Label]:[Reference(s)]],8,FALSE))</f>
        <v>500</v>
      </c>
      <c r="P28" s="534" t="str">
        <f>IF(VLOOKUP(_xlfn.TEXTBEFORE($J28,";",1,0,1),Table2[[Label]:[Reference(s)]],9,FALSE)=0,"",VLOOKUP(_xlfn.TEXTBEFORE($J28,";",1,0,1),Table2[[Label]:[Reference(s)]],9,FALSE))</f>
        <v/>
      </c>
      <c r="Q28" s="534" t="str">
        <f>IF(VLOOKUP(_xlfn.TEXTBEFORE($J28,";",1,0,1),Table2[[Label]:[Reference(s)]],10,FALSE)=0,"",VLOOKUP(_xlfn.TEXTBEFORE($J28,";",1,0,1),Table2[[Label]:[Reference(s)]],10,FALSE))</f>
        <v/>
      </c>
      <c r="R28" s="534" t="str">
        <f>IFERROR(MID(IF(VLOOKUP(_xlfn.TEXTBEFORE($J28,";",1,0,1),Table2[[Label]:[Reference(s)]],13,FALSE)=0,"",VLOOKUP(_xlfn.TEXTBEFORE($J28,";",1,0,1),Table2[[Label]:[Reference(s)]],13,FALSE)), FIND("(10)", IF(VLOOKUP(_xlfn.TEXTBEFORE($J28,";",1,0,1),Table2[[Label]:[Reference(s)]],13,FALSE)=0,"",VLOOKUP(_xlfn.TEXTBEFORE($J28,";",1,0,1),Table2[[Label]:[Reference(s)]],13,FALSE))), LEN(IF(VLOOKUP(_xlfn.TEXTBEFORE($J28,";",1,0,1),Table2[[Label]:[Reference(s)]],13,FALSE)=0,"",VLOOKUP(_xlfn.TEXTBEFORE($J28,";",1,0,1),Table2[[Label]:[Reference(s)]],13,FALSE)))),"")</f>
        <v/>
      </c>
      <c r="S28" s="550" t="str">
        <f>IF(VLOOKUP(_xlfn.TEXTBEFORE($J28,";",1,0,1),Table2[[Label]:[Reference(s)]],14,FALSE)=0,"",VLOOKUP(_xlfn.TEXTBEFORE($J28,";",1,0,1),Table2[[Label]:[Reference(s)]],14,FALSE))</f>
        <v>(1) 2 CFR 200.203;
(3) SAM.gov Assistance Listing;
(5) 31 USC 6102</v>
      </c>
    </row>
    <row r="29" spans="1:19" ht="76.5" x14ac:dyDescent="0.25">
      <c r="A29" s="697"/>
      <c r="B29" s="610"/>
      <c r="C29" s="610"/>
      <c r="D29" s="694"/>
      <c r="E29" s="546" t="s">
        <v>2113</v>
      </c>
      <c r="F29" s="547" t="s">
        <v>2114</v>
      </c>
      <c r="G29" s="534" t="str">
        <f>IF(VLOOKUP(_xlfn.TEXTBEFORE($J29,";",1,0,1),Table2[[Label]:[Reference(s)]],2,FALSE)=0,"",VLOOKUP(_xlfn.TEXTBEFORE($J29,";",1,0,1),Table2[[Label]:[Reference(s)]],2,FALSE))</f>
        <v>A description of the performance measure against which program (assistance listing), funding opportunity, or funding opportunity project progress and activities are measured. Measures may be quantitative or qualitative. For example, measures may include counts, percentages, or levels. Measures may also describe an accomplishment, a product, a condition, a result, or a status.</v>
      </c>
      <c r="H29" s="547" t="s">
        <v>1633</v>
      </c>
      <c r="I29" s="547" t="s">
        <v>1670</v>
      </c>
      <c r="J29" s="548" t="s">
        <v>4460</v>
      </c>
      <c r="K29" s="549" t="s">
        <v>2086</v>
      </c>
      <c r="L29" s="534" t="str">
        <f>IF(VLOOKUP(_xlfn.TEXTBEFORE($J29,";",1,0,1),Table2[[Label]:[Reference(s)]],5,FALSE)=0,"",VLOOKUP(_xlfn.TEXTBEFORE($J29,";",1,0,1),Table2[[Label]:[Reference(s)]],5,FALSE))</f>
        <v>String</v>
      </c>
      <c r="M29" s="534" t="str">
        <f>IF(VLOOKUP(_xlfn.TEXTBEFORE($J29,";",1,0,1),Table2[[Label]:[Reference(s)]],6,FALSE)=0,"",VLOOKUP(_xlfn.TEXTBEFORE($J29,";",1,0,1),Table2[[Label]:[Reference(s)]],6,FALSE))</f>
        <v/>
      </c>
      <c r="N29" s="534" t="str">
        <f>IF(VLOOKUP(_xlfn.TEXTBEFORE($J29,";",1,0,1),Table2[[Label]:[Reference(s)]],7,FALSE)=0,"",VLOOKUP(_xlfn.TEXTBEFORE($J29,";",1,0,1),Table2[[Label]:[Reference(s)]],7,FALSE))</f>
        <v/>
      </c>
      <c r="O29" s="534">
        <f>IF(VLOOKUP(_xlfn.TEXTBEFORE($J29,";",1,0,1),Table2[[Label]:[Reference(s)]],8,FALSE)=0,"",VLOOKUP(_xlfn.TEXTBEFORE($J29,";",1,0,1),Table2[[Label]:[Reference(s)]],8,FALSE))</f>
        <v>5000</v>
      </c>
      <c r="P29" s="534" t="str">
        <f>IF(VLOOKUP(_xlfn.TEXTBEFORE($J29,";",1,0,1),Table2[[Label]:[Reference(s)]],9,FALSE)=0,"",VLOOKUP(_xlfn.TEXTBEFORE($J29,";",1,0,1),Table2[[Label]:[Reference(s)]],9,FALSE))</f>
        <v/>
      </c>
      <c r="Q29" s="534" t="str">
        <f>IF(VLOOKUP(_xlfn.TEXTBEFORE($J29,";",1,0,1),Table2[[Label]:[Reference(s)]],10,FALSE)=0,"",VLOOKUP(_xlfn.TEXTBEFORE($J29,";",1,0,1),Table2[[Label]:[Reference(s)]],10,FALSE))</f>
        <v/>
      </c>
      <c r="R29" s="534" t="str">
        <f>IFERROR(MID(IF(VLOOKUP(_xlfn.TEXTBEFORE($J29,";",1,0,1),Table2[[Label]:[Reference(s)]],13,FALSE)=0,"",VLOOKUP(_xlfn.TEXTBEFORE($J29,";",1,0,1),Table2[[Label]:[Reference(s)]],13,FALSE)), FIND("(10)", IF(VLOOKUP(_xlfn.TEXTBEFORE($J29,";",1,0,1),Table2[[Label]:[Reference(s)]],13,FALSE)=0,"",VLOOKUP(_xlfn.TEXTBEFORE($J29,";",1,0,1),Table2[[Label]:[Reference(s)]],13,FALSE))), LEN(IF(VLOOKUP(_xlfn.TEXTBEFORE($J29,";",1,0,1),Table2[[Label]:[Reference(s)]],13,FALSE)=0,"",VLOOKUP(_xlfn.TEXTBEFORE($J29,";",1,0,1),Table2[[Label]:[Reference(s)]],13,FALSE)))),"")</f>
        <v/>
      </c>
      <c r="S29" s="550" t="str">
        <f>IF(VLOOKUP(_xlfn.TEXTBEFORE($J29,";",1,0,1),Table2[[Label]:[Reference(s)]],14,FALSE)=0,"",VLOOKUP(_xlfn.TEXTBEFORE($J29,";",1,0,1),Table2[[Label]:[Reference(s)]],14,FALSE))</f>
        <v>(1) 2 CFR 200.203;
(3) SAM.gov Assistance Listing;
(5) 31 USC 6102</v>
      </c>
    </row>
    <row r="30" spans="1:19" ht="25.5" x14ac:dyDescent="0.25">
      <c r="A30" s="697"/>
      <c r="B30" s="610"/>
      <c r="C30" s="610"/>
      <c r="D30" s="694"/>
      <c r="E30" s="546" t="s">
        <v>2115</v>
      </c>
      <c r="F30" s="547" t="s">
        <v>2116</v>
      </c>
      <c r="G30" s="534" t="str">
        <f>IF(VLOOKUP(_xlfn.TEXTBEFORE($J30,";",1,0,1),Table2[[Label]:[Reference(s)]],2,FALSE)=0,"",VLOOKUP(_xlfn.TEXTBEFORE($J30,";",1,0,1),Table2[[Label]:[Reference(s)]],2,FALSE))</f>
        <v>A quantitative or qualitative measurement identified for the prior year of performance.</v>
      </c>
      <c r="H30" s="547" t="s">
        <v>1638</v>
      </c>
      <c r="I30" s="547" t="s">
        <v>1670</v>
      </c>
      <c r="J30" s="548" t="s">
        <v>4461</v>
      </c>
      <c r="K30" s="549" t="s">
        <v>2086</v>
      </c>
      <c r="L30" s="534" t="str">
        <f>IF(VLOOKUP(_xlfn.TEXTBEFORE($J30,";",1,0,1),Table2[[Label]:[Reference(s)]],5,FALSE)=0,"",VLOOKUP(_xlfn.TEXTBEFORE($J30,";",1,0,1),Table2[[Label]:[Reference(s)]],5,FALSE))</f>
        <v>String</v>
      </c>
      <c r="M30" s="534" t="str">
        <f>IF(VLOOKUP(_xlfn.TEXTBEFORE($J30,";",1,0,1),Table2[[Label]:[Reference(s)]],6,FALSE)=0,"",VLOOKUP(_xlfn.TEXTBEFORE($J30,";",1,0,1),Table2[[Label]:[Reference(s)]],6,FALSE))</f>
        <v/>
      </c>
      <c r="N30" s="534" t="str">
        <f>IF(VLOOKUP(_xlfn.TEXTBEFORE($J30,";",1,0,1),Table2[[Label]:[Reference(s)]],7,FALSE)=0,"",VLOOKUP(_xlfn.TEXTBEFORE($J30,";",1,0,1),Table2[[Label]:[Reference(s)]],7,FALSE))</f>
        <v/>
      </c>
      <c r="O30" s="534">
        <f>IF(VLOOKUP(_xlfn.TEXTBEFORE($J30,";",1,0,1),Table2[[Label]:[Reference(s)]],8,FALSE)=0,"",VLOOKUP(_xlfn.TEXTBEFORE($J30,";",1,0,1),Table2[[Label]:[Reference(s)]],8,FALSE))</f>
        <v>5000</v>
      </c>
      <c r="P30" s="534" t="str">
        <f>IF(VLOOKUP(_xlfn.TEXTBEFORE($J30,";",1,0,1),Table2[[Label]:[Reference(s)]],9,FALSE)=0,"",VLOOKUP(_xlfn.TEXTBEFORE($J30,";",1,0,1),Table2[[Label]:[Reference(s)]],9,FALSE))</f>
        <v/>
      </c>
      <c r="Q30" s="534" t="str">
        <f>IF(VLOOKUP(_xlfn.TEXTBEFORE($J30,";",1,0,1),Table2[[Label]:[Reference(s)]],10,FALSE)=0,"",VLOOKUP(_xlfn.TEXTBEFORE($J30,";",1,0,1),Table2[[Label]:[Reference(s)]],10,FALSE))</f>
        <v/>
      </c>
      <c r="R30" s="534" t="str">
        <f>IFERROR(MID(IF(VLOOKUP(_xlfn.TEXTBEFORE($J30,";",1,0,1),Table2[[Label]:[Reference(s)]],13,FALSE)=0,"",VLOOKUP(_xlfn.TEXTBEFORE($J30,";",1,0,1),Table2[[Label]:[Reference(s)]],13,FALSE)), FIND("(10)", IF(VLOOKUP(_xlfn.TEXTBEFORE($J30,";",1,0,1),Table2[[Label]:[Reference(s)]],13,FALSE)=0,"",VLOOKUP(_xlfn.TEXTBEFORE($J30,";",1,0,1),Table2[[Label]:[Reference(s)]],13,FALSE))), LEN(IF(VLOOKUP(_xlfn.TEXTBEFORE($J30,";",1,0,1),Table2[[Label]:[Reference(s)]],13,FALSE)=0,"",VLOOKUP(_xlfn.TEXTBEFORE($J30,";",1,0,1),Table2[[Label]:[Reference(s)]],13,FALSE)))),"")</f>
        <v/>
      </c>
      <c r="S30" s="550" t="str">
        <f>IF(VLOOKUP(_xlfn.TEXTBEFORE($J30,";",1,0,1),Table2[[Label]:[Reference(s)]],14,FALSE)=0,"",VLOOKUP(_xlfn.TEXTBEFORE($J30,";",1,0,1),Table2[[Label]:[Reference(s)]],14,FALSE))</f>
        <v>(1) 2 CFR 200.203;
(5) 31 USC 6102</v>
      </c>
    </row>
    <row r="31" spans="1:19" ht="62.25" customHeight="1" thickBot="1" x14ac:dyDescent="0.3">
      <c r="A31" s="698"/>
      <c r="B31" s="621"/>
      <c r="C31" s="621"/>
      <c r="D31" s="699"/>
      <c r="E31" s="546" t="s">
        <v>2117</v>
      </c>
      <c r="F31" s="547" t="s">
        <v>2118</v>
      </c>
      <c r="G31" s="534" t="str">
        <f>IF(VLOOKUP(_xlfn.TEXTBEFORE($J31,";",1,0,1),Table2[[Label]:[Reference(s)]],2,FALSE)=0,"",VLOOKUP(_xlfn.TEXTBEFORE($J31,";",1,0,1),Table2[[Label]:[Reference(s)]],2,FALSE))</f>
        <v>A quantitative or qualitative measurement identified as the target value representing the intended level of achievement for a specific performance measure, used to assess progress toward goals.</v>
      </c>
      <c r="H31" s="547" t="s">
        <v>1633</v>
      </c>
      <c r="I31" s="547" t="s">
        <v>1670</v>
      </c>
      <c r="J31" s="548" t="s">
        <v>4462</v>
      </c>
      <c r="K31" s="549" t="s">
        <v>2086</v>
      </c>
      <c r="L31" s="534" t="str">
        <f>IF(VLOOKUP(_xlfn.TEXTBEFORE($J31,";",1,0,1),Table2[[Label]:[Reference(s)]],5,FALSE)=0,"",VLOOKUP(_xlfn.TEXTBEFORE($J31,";",1,0,1),Table2[[Label]:[Reference(s)]],5,FALSE))</f>
        <v>String</v>
      </c>
      <c r="M31" s="534" t="str">
        <f>IF(VLOOKUP(_xlfn.TEXTBEFORE($J31,";",1,0,1),Table2[[Label]:[Reference(s)]],6,FALSE)=0,"",VLOOKUP(_xlfn.TEXTBEFORE($J31,";",1,0,1),Table2[[Label]:[Reference(s)]],6,FALSE))</f>
        <v/>
      </c>
      <c r="N31" s="534" t="str">
        <f>IF(VLOOKUP(_xlfn.TEXTBEFORE($J31,";",1,0,1),Table2[[Label]:[Reference(s)]],7,FALSE)=0,"",VLOOKUP(_xlfn.TEXTBEFORE($J31,";",1,0,1),Table2[[Label]:[Reference(s)]],7,FALSE))</f>
        <v/>
      </c>
      <c r="O31" s="534">
        <f>IF(VLOOKUP(_xlfn.TEXTBEFORE($J31,";",1,0,1),Table2[[Label]:[Reference(s)]],8,FALSE)=0,"",VLOOKUP(_xlfn.TEXTBEFORE($J31,";",1,0,1),Table2[[Label]:[Reference(s)]],8,FALSE))</f>
        <v>5000</v>
      </c>
      <c r="P31" s="534" t="str">
        <f>IF(VLOOKUP(_xlfn.TEXTBEFORE($J31,";",1,0,1),Table2[[Label]:[Reference(s)]],9,FALSE)=0,"",VLOOKUP(_xlfn.TEXTBEFORE($J31,";",1,0,1),Table2[[Label]:[Reference(s)]],9,FALSE))</f>
        <v/>
      </c>
      <c r="Q31" s="534" t="str">
        <f>IF(VLOOKUP(_xlfn.TEXTBEFORE($J31,";",1,0,1),Table2[[Label]:[Reference(s)]],10,FALSE)=0,"",VLOOKUP(_xlfn.TEXTBEFORE($J31,";",1,0,1),Table2[[Label]:[Reference(s)]],10,FALSE))</f>
        <v/>
      </c>
      <c r="R31" s="534" t="str">
        <f>IFERROR(MID(IF(VLOOKUP(_xlfn.TEXTBEFORE($J31,";",1,0,1),Table2[[Label]:[Reference(s)]],13,FALSE)=0,"",VLOOKUP(_xlfn.TEXTBEFORE($J31,";",1,0,1),Table2[[Label]:[Reference(s)]],13,FALSE)), FIND("(10)", IF(VLOOKUP(_xlfn.TEXTBEFORE($J31,";",1,0,1),Table2[[Label]:[Reference(s)]],13,FALSE)=0,"",VLOOKUP(_xlfn.TEXTBEFORE($J31,";",1,0,1),Table2[[Label]:[Reference(s)]],13,FALSE))), LEN(IF(VLOOKUP(_xlfn.TEXTBEFORE($J31,";",1,0,1),Table2[[Label]:[Reference(s)]],13,FALSE)=0,"",VLOOKUP(_xlfn.TEXTBEFORE($J31,";",1,0,1),Table2[[Label]:[Reference(s)]],13,FALSE)))),"")</f>
        <v/>
      </c>
      <c r="S31" s="550" t="str">
        <f>IF(VLOOKUP(_xlfn.TEXTBEFORE($J31,";",1,0,1),Table2[[Label]:[Reference(s)]],14,FALSE)=0,"",VLOOKUP(_xlfn.TEXTBEFORE($J31,";",1,0,1),Table2[[Label]:[Reference(s)]],14,FALSE))</f>
        <v>(1) 2 CFR 200.203;
(5) 31 USC 6102</v>
      </c>
    </row>
    <row r="32" spans="1:19" ht="70.5" customHeight="1" x14ac:dyDescent="0.25">
      <c r="A32" s="696">
        <v>1.05</v>
      </c>
      <c r="B32" s="620" t="s">
        <v>2119</v>
      </c>
      <c r="C32" s="620" t="s">
        <v>637</v>
      </c>
      <c r="D32" s="693" t="s">
        <v>2097</v>
      </c>
      <c r="E32" s="556" t="s">
        <v>2120</v>
      </c>
      <c r="F32" s="565" t="s">
        <v>2121</v>
      </c>
      <c r="G32" s="558" t="str">
        <f>IF(VLOOKUP(_xlfn.TEXTBEFORE($J32,";",1,0,1),Table2[[Label]:[Reference(s)]],2,FALSE)=0,"",VLOOKUP(_xlfn.TEXTBEFORE($J32,";",1,0,1),Table2[[Label]:[Reference(s)]],2,FALSE))</f>
        <v>A code that indicates the type of legal instrument that establishes the legal authority for a program associated with the funding opportunity.</v>
      </c>
      <c r="H32" s="565" t="s">
        <v>1633</v>
      </c>
      <c r="I32" s="557" t="s">
        <v>1684</v>
      </c>
      <c r="J32" s="559" t="s">
        <v>1022</v>
      </c>
      <c r="K32" s="555" t="s">
        <v>1640</v>
      </c>
      <c r="L32" s="558" t="str">
        <f>IF(VLOOKUP(_xlfn.TEXTBEFORE($J32,";",1,0,1),Table2[[Label]:[Reference(s)]],5,FALSE)=0,"",VLOOKUP(_xlfn.TEXTBEFORE($J32,";",1,0,1),Table2[[Label]:[Reference(s)]],5,FALSE))</f>
        <v>String</v>
      </c>
      <c r="M32" s="558" t="str">
        <f>IF(VLOOKUP(_xlfn.TEXTBEFORE($J32,";",1,0,1),Table2[[Label]:[Reference(s)]],6,FALSE)=0,"",VLOOKUP(_xlfn.TEXTBEFORE($J32,";",1,0,1),Table2[[Label]:[Reference(s)]],6,FALSE))</f>
        <v>A</v>
      </c>
      <c r="N32" s="558" t="str">
        <f>IF(VLOOKUP(_xlfn.TEXTBEFORE($J32,";",1,0,1),Table2[[Label]:[Reference(s)]],7,FALSE)=0,"",VLOOKUP(_xlfn.TEXTBEFORE($J32,";",1,0,1),Table2[[Label]:[Reference(s)]],7,FALSE))</f>
        <v/>
      </c>
      <c r="O32" s="558">
        <f>IF(VLOOKUP(_xlfn.TEXTBEFORE($J32,";",1,0,1),Table2[[Label]:[Reference(s)]],8,FALSE)=0,"",VLOOKUP(_xlfn.TEXTBEFORE($J32,";",1,0,1),Table2[[Label]:[Reference(s)]],8,FALSE))</f>
        <v>1</v>
      </c>
      <c r="P32" s="558" t="str">
        <f>IF(VLOOKUP(_xlfn.TEXTBEFORE($J32,";",1,0,1),Table2[[Label]:[Reference(s)]],9,FALSE)=0,"",VLOOKUP(_xlfn.TEXTBEFORE($J32,";",1,0,1),Table2[[Label]:[Reference(s)]],9,FALSE))</f>
        <v>A = Act;
E = Executive Order;
P = Public Law;
S = Statute;
U = USC</v>
      </c>
      <c r="Q32" s="558" t="str">
        <f>IF(VLOOKUP(_xlfn.TEXTBEFORE($J32,";",1,0,1),Table2[[Label]:[Reference(s)]],10,FALSE)=0,"",VLOOKUP(_xlfn.TEXTBEFORE($J32,";",1,0,1),Table2[[Label]:[Reference(s)]],10,FALSE))</f>
        <v/>
      </c>
      <c r="R32" s="558" t="str">
        <f>IFERROR(MID(IF(VLOOKUP(_xlfn.TEXTBEFORE($J32,";",1,0,1),Table2[[Label]:[Reference(s)]],13,FALSE)=0,"",VLOOKUP(_xlfn.TEXTBEFORE($J32,";",1,0,1),Table2[[Label]:[Reference(s)]],13,FALSE)), FIND("(10)", IF(VLOOKUP(_xlfn.TEXTBEFORE($J32,";",1,0,1),Table2[[Label]:[Reference(s)]],13,FALSE)=0,"",VLOOKUP(_xlfn.TEXTBEFORE($J32,";",1,0,1),Table2[[Label]:[Reference(s)]],13,FALSE))), LEN(IF(VLOOKUP(_xlfn.TEXTBEFORE($J32,";",1,0,1),Table2[[Label]:[Reference(s)]],13,FALSE)=0,"",VLOOKUP(_xlfn.TEXTBEFORE($J32,";",1,0,1),Table2[[Label]:[Reference(s)]],13,FALSE)))),"")</f>
        <v/>
      </c>
      <c r="S32" s="560" t="str">
        <f>IF(VLOOKUP(_xlfn.TEXTBEFORE($J32,";",1,0,1),Table2[[Label]:[Reference(s)]],14,FALSE)=0,"",VLOOKUP(_xlfn.TEXTBEFORE($J32,";",1,0,1),Table2[[Label]:[Reference(s)]],14,FALSE))</f>
        <v>(1) 2 CFR 200.203;
(3) SAM.gov Assistance Listing;
(5) 31 USC 6102</v>
      </c>
    </row>
    <row r="33" spans="1:19" ht="102" x14ac:dyDescent="0.25">
      <c r="A33" s="697"/>
      <c r="B33" s="610"/>
      <c r="C33" s="610"/>
      <c r="D33" s="694"/>
      <c r="E33" s="546" t="s">
        <v>2122</v>
      </c>
      <c r="F33" s="566" t="s">
        <v>2123</v>
      </c>
      <c r="G33" s="534" t="str">
        <f>IF(VLOOKUP(_xlfn.TEXTBEFORE($J33,";",1,0,1),Table2[[Label]:[Reference(s)]],2,FALSE)=0,"",VLOOKUP(_xlfn.TEXTBEFORE($J33,";",1,0,1),Table2[[Label]:[Reference(s)]],2,FALSE))</f>
        <v>The title and/or number of the Act, Executive Order, Public Law Congressional Session, Statute Volume, or United States Code that establishes the legal authority for a program associated with the funding opportunity.</v>
      </c>
      <c r="H33" s="566" t="s">
        <v>1633</v>
      </c>
      <c r="I33" s="547" t="s">
        <v>2124</v>
      </c>
      <c r="J33" s="548" t="s">
        <v>1018</v>
      </c>
      <c r="K33" s="549" t="s">
        <v>1640</v>
      </c>
      <c r="L33" s="534" t="str">
        <f>IF(VLOOKUP(_xlfn.TEXTBEFORE($J33,";",1,0,1),Table2[[Label]:[Reference(s)]],5,FALSE)=0,"",VLOOKUP(_xlfn.TEXTBEFORE($J33,";",1,0,1),Table2[[Label]:[Reference(s)]],5,FALSE))</f>
        <v>String</v>
      </c>
      <c r="M33" s="534" t="str">
        <f>IF(VLOOKUP(_xlfn.TEXTBEFORE($J33,";",1,0,1),Table2[[Label]:[Reference(s)]],6,FALSE)=0,"",VLOOKUP(_xlfn.TEXTBEFORE($J33,";",1,0,1),Table2[[Label]:[Reference(s)]],6,FALSE))</f>
        <v/>
      </c>
      <c r="N33" s="534" t="str">
        <f>IF(VLOOKUP(_xlfn.TEXTBEFORE($J33,";",1,0,1),Table2[[Label]:[Reference(s)]],7,FALSE)=0,"",VLOOKUP(_xlfn.TEXTBEFORE($J33,";",1,0,1),Table2[[Label]:[Reference(s)]],7,FALSE))</f>
        <v/>
      </c>
      <c r="O33" s="534">
        <f>IF(VLOOKUP(_xlfn.TEXTBEFORE($J33,";",1,0,1),Table2[[Label]:[Reference(s)]],8,FALSE)=0,"",VLOOKUP(_xlfn.TEXTBEFORE($J33,";",1,0,1),Table2[[Label]:[Reference(s)]],8,FALSE))</f>
        <v>255</v>
      </c>
      <c r="P33" s="534" t="str">
        <f>IF(VLOOKUP(_xlfn.TEXTBEFORE($J33,";",1,0,1),Table2[[Label]:[Reference(s)]],9,FALSE)=0,"",VLOOKUP(_xlfn.TEXTBEFORE($J33,";",1,0,1),Table2[[Label]:[Reference(s)]],9,FALSE))</f>
        <v/>
      </c>
      <c r="Q33" s="534" t="str">
        <f>IF(VLOOKUP(_xlfn.TEXTBEFORE($J33,";",1,0,1),Table2[[Label]:[Reference(s)]],10,FALSE)=0,"",VLOOKUP(_xlfn.TEXTBEFORE($J33,";",1,0,1),Table2[[Label]:[Reference(s)]],10,FALSE))</f>
        <v/>
      </c>
      <c r="R33" s="534" t="str">
        <f>IFERROR(MID(IF(VLOOKUP(_xlfn.TEXTBEFORE($J33,";",1,0,1),Table2[[Label]:[Reference(s)]],13,FALSE)=0,"",VLOOKUP(_xlfn.TEXTBEFORE($J33,";",1,0,1),Table2[[Label]:[Reference(s)]],13,FALSE)), FIND("(10)", IF(VLOOKUP(_xlfn.TEXTBEFORE($J33,";",1,0,1),Table2[[Label]:[Reference(s)]],13,FALSE)=0,"",VLOOKUP(_xlfn.TEXTBEFORE($J33,";",1,0,1),Table2[[Label]:[Reference(s)]],13,FALSE))), LEN(IF(VLOOKUP(_xlfn.TEXTBEFORE($J33,";",1,0,1),Table2[[Label]:[Reference(s)]],13,FALSE)=0,"",VLOOKUP(_xlfn.TEXTBEFORE($J33,";",1,0,1),Table2[[Label]:[Reference(s)]],13,FALSE)))),"")</f>
        <v/>
      </c>
      <c r="S33" s="550" t="str">
        <f>IF(VLOOKUP(_xlfn.TEXTBEFORE($J33,";",1,0,1),Table2[[Label]:[Reference(s)]],14,FALSE)=0,"",VLOOKUP(_xlfn.TEXTBEFORE($J33,";",1,0,1),Table2[[Label]:[Reference(s)]],14,FALSE))</f>
        <v>(1) 2 CFR 200.203;
(3) SAM.gov Assistance Listing;
(5) 31 USC 6102</v>
      </c>
    </row>
    <row r="34" spans="1:19" ht="102" x14ac:dyDescent="0.25">
      <c r="A34" s="697"/>
      <c r="B34" s="610"/>
      <c r="C34" s="610"/>
      <c r="D34" s="694"/>
      <c r="E34" s="546" t="s">
        <v>2125</v>
      </c>
      <c r="F34" s="566" t="s">
        <v>2126</v>
      </c>
      <c r="G34" s="534" t="str">
        <f>IF(VLOOKUP(_xlfn.TEXTBEFORE($J34,";",1,0,1),Table2[[Label]:[Reference(s)]],2,FALSE)=0,"",VLOOKUP(_xlfn.TEXTBEFORE($J34,";",1,0,1),Table2[[Label]:[Reference(s)]],2,FALSE))</f>
        <v>The title and/or number of the Act Part, Executive Order Part, Public Law Subsection/Number, Statute Page, or United States Code Section that establishes the legal authority for a program associated with the funding opportunity.</v>
      </c>
      <c r="H34" s="566" t="s">
        <v>1638</v>
      </c>
      <c r="I34" s="547" t="s">
        <v>2127</v>
      </c>
      <c r="J34" s="548" t="s">
        <v>1016</v>
      </c>
      <c r="K34" s="549" t="s">
        <v>1640</v>
      </c>
      <c r="L34" s="534" t="str">
        <f>IF(VLOOKUP(_xlfn.TEXTBEFORE($J34,";",1,0,1),Table2[[Label]:[Reference(s)]],5,FALSE)=0,"",VLOOKUP(_xlfn.TEXTBEFORE($J34,";",1,0,1),Table2[[Label]:[Reference(s)]],5,FALSE))</f>
        <v>String</v>
      </c>
      <c r="M34" s="534" t="str">
        <f>IF(VLOOKUP(_xlfn.TEXTBEFORE($J34,";",1,0,1),Table2[[Label]:[Reference(s)]],6,FALSE)=0,"",VLOOKUP(_xlfn.TEXTBEFORE($J34,";",1,0,1),Table2[[Label]:[Reference(s)]],6,FALSE))</f>
        <v/>
      </c>
      <c r="N34" s="534" t="str">
        <f>IF(VLOOKUP(_xlfn.TEXTBEFORE($J34,";",1,0,1),Table2[[Label]:[Reference(s)]],7,FALSE)=0,"",VLOOKUP(_xlfn.TEXTBEFORE($J34,";",1,0,1),Table2[[Label]:[Reference(s)]],7,FALSE))</f>
        <v/>
      </c>
      <c r="O34" s="534">
        <f>IF(VLOOKUP(_xlfn.TEXTBEFORE($J34,";",1,0,1),Table2[[Label]:[Reference(s)]],8,FALSE)=0,"",VLOOKUP(_xlfn.TEXTBEFORE($J34,";",1,0,1),Table2[[Label]:[Reference(s)]],8,FALSE))</f>
        <v>60</v>
      </c>
      <c r="P34" s="534" t="str">
        <f>IF(VLOOKUP(_xlfn.TEXTBEFORE($J34,";",1,0,1),Table2[[Label]:[Reference(s)]],9,FALSE)=0,"",VLOOKUP(_xlfn.TEXTBEFORE($J34,";",1,0,1),Table2[[Label]:[Reference(s)]],9,FALSE))</f>
        <v/>
      </c>
      <c r="Q34" s="534" t="str">
        <f>IF(VLOOKUP(_xlfn.TEXTBEFORE($J34,";",1,0,1),Table2[[Label]:[Reference(s)]],10,FALSE)=0,"",VLOOKUP(_xlfn.TEXTBEFORE($J34,";",1,0,1),Table2[[Label]:[Reference(s)]],10,FALSE))</f>
        <v/>
      </c>
      <c r="R34" s="534" t="str">
        <f>IFERROR(MID(IF(VLOOKUP(_xlfn.TEXTBEFORE($J34,";",1,0,1),Table2[[Label]:[Reference(s)]],13,FALSE)=0,"",VLOOKUP(_xlfn.TEXTBEFORE($J34,";",1,0,1),Table2[[Label]:[Reference(s)]],13,FALSE)), FIND("(10)", IF(VLOOKUP(_xlfn.TEXTBEFORE($J34,";",1,0,1),Table2[[Label]:[Reference(s)]],13,FALSE)=0,"",VLOOKUP(_xlfn.TEXTBEFORE($J34,";",1,0,1),Table2[[Label]:[Reference(s)]],13,FALSE))), LEN(IF(VLOOKUP(_xlfn.TEXTBEFORE($J34,";",1,0,1),Table2[[Label]:[Reference(s)]],13,FALSE)=0,"",VLOOKUP(_xlfn.TEXTBEFORE($J34,";",1,0,1),Table2[[Label]:[Reference(s)]],13,FALSE)))),"")</f>
        <v/>
      </c>
      <c r="S34" s="550" t="str">
        <f>IF(VLOOKUP(_xlfn.TEXTBEFORE($J34,";",1,0,1),Table2[[Label]:[Reference(s)]],14,FALSE)=0,"",VLOOKUP(_xlfn.TEXTBEFORE($J34,";",1,0,1),Table2[[Label]:[Reference(s)]],14,FALSE))</f>
        <v>(1) 2 CFR 200.203;
(3) SAM.gov Assistance Listing;
(5) 31 USC 6102</v>
      </c>
    </row>
    <row r="35" spans="1:19" ht="76.5" x14ac:dyDescent="0.25">
      <c r="A35" s="697"/>
      <c r="B35" s="610"/>
      <c r="C35" s="610"/>
      <c r="D35" s="694"/>
      <c r="E35" s="546" t="s">
        <v>2128</v>
      </c>
      <c r="F35" s="566" t="s">
        <v>2129</v>
      </c>
      <c r="G35" s="534" t="str">
        <f>IF(VLOOKUP(_xlfn.TEXTBEFORE($J35,";",1,0,1),Table2[[Label]:[Reference(s)]],2,FALSE)=0,"",VLOOKUP(_xlfn.TEXTBEFORE($J35,";",1,0,1),Table2[[Label]:[Reference(s)]],2,FALSE))</f>
        <v>The title and/or number of the Act or Executive Order Section that establishes the legal authority for a program associated with the funding opportunity.</v>
      </c>
      <c r="H35" s="566" t="s">
        <v>1638</v>
      </c>
      <c r="I35" s="547" t="s">
        <v>2130</v>
      </c>
      <c r="J35" s="548" t="s">
        <v>1020</v>
      </c>
      <c r="K35" s="549" t="s">
        <v>1640</v>
      </c>
      <c r="L35" s="534" t="str">
        <f>IF(VLOOKUP(_xlfn.TEXTBEFORE($J35,";",1,0,1),Table2[[Label]:[Reference(s)]],5,FALSE)=0,"",VLOOKUP(_xlfn.TEXTBEFORE($J35,";",1,0,1),Table2[[Label]:[Reference(s)]],5,FALSE))</f>
        <v>String</v>
      </c>
      <c r="M35" s="534" t="str">
        <f>IF(VLOOKUP(_xlfn.TEXTBEFORE($J35,";",1,0,1),Table2[[Label]:[Reference(s)]],6,FALSE)=0,"",VLOOKUP(_xlfn.TEXTBEFORE($J35,";",1,0,1),Table2[[Label]:[Reference(s)]],6,FALSE))</f>
        <v/>
      </c>
      <c r="N35" s="534" t="str">
        <f>IF(VLOOKUP(_xlfn.TEXTBEFORE($J35,";",1,0,1),Table2[[Label]:[Reference(s)]],7,FALSE)=0,"",VLOOKUP(_xlfn.TEXTBEFORE($J35,";",1,0,1),Table2[[Label]:[Reference(s)]],7,FALSE))</f>
        <v/>
      </c>
      <c r="O35" s="534">
        <f>IF(VLOOKUP(_xlfn.TEXTBEFORE($J35,";",1,0,1),Table2[[Label]:[Reference(s)]],8,FALSE)=0,"",VLOOKUP(_xlfn.TEXTBEFORE($J35,";",1,0,1),Table2[[Label]:[Reference(s)]],8,FALSE))</f>
        <v>60</v>
      </c>
      <c r="P35" s="534" t="str">
        <f>IF(VLOOKUP(_xlfn.TEXTBEFORE($J35,";",1,0,1),Table2[[Label]:[Reference(s)]],9,FALSE)=0,"",VLOOKUP(_xlfn.TEXTBEFORE($J35,";",1,0,1),Table2[[Label]:[Reference(s)]],9,FALSE))</f>
        <v/>
      </c>
      <c r="Q35" s="534" t="str">
        <f>IF(VLOOKUP(_xlfn.TEXTBEFORE($J35,";",1,0,1),Table2[[Label]:[Reference(s)]],10,FALSE)=0,"",VLOOKUP(_xlfn.TEXTBEFORE($J35,";",1,0,1),Table2[[Label]:[Reference(s)]],10,FALSE))</f>
        <v/>
      </c>
      <c r="R35" s="534" t="str">
        <f>IFERROR(MID(IF(VLOOKUP(_xlfn.TEXTBEFORE($J35,";",1,0,1),Table2[[Label]:[Reference(s)]],13,FALSE)=0,"",VLOOKUP(_xlfn.TEXTBEFORE($J35,";",1,0,1),Table2[[Label]:[Reference(s)]],13,FALSE)), FIND("(10)", IF(VLOOKUP(_xlfn.TEXTBEFORE($J35,";",1,0,1),Table2[[Label]:[Reference(s)]],13,FALSE)=0,"",VLOOKUP(_xlfn.TEXTBEFORE($J35,";",1,0,1),Table2[[Label]:[Reference(s)]],13,FALSE))), LEN(IF(VLOOKUP(_xlfn.TEXTBEFORE($J35,";",1,0,1),Table2[[Label]:[Reference(s)]],13,FALSE)=0,"",VLOOKUP(_xlfn.TEXTBEFORE($J35,";",1,0,1),Table2[[Label]:[Reference(s)]],13,FALSE)))),"")</f>
        <v/>
      </c>
      <c r="S35" s="550" t="str">
        <f>IF(VLOOKUP(_xlfn.TEXTBEFORE($J35,";",1,0,1),Table2[[Label]:[Reference(s)]],14,FALSE)=0,"",VLOOKUP(_xlfn.TEXTBEFORE($J35,";",1,0,1),Table2[[Label]:[Reference(s)]],14,FALSE))</f>
        <v>(1) 2 CFR 200.203;
(3) SAM.gov Assistance Listing;
(5) 31 USC 6102</v>
      </c>
    </row>
    <row r="36" spans="1:19" ht="53.25" customHeight="1" thickBot="1" x14ac:dyDescent="0.3">
      <c r="A36" s="697"/>
      <c r="B36" s="610"/>
      <c r="C36" s="610"/>
      <c r="D36" s="694"/>
      <c r="E36" s="546" t="s">
        <v>2131</v>
      </c>
      <c r="F36" s="566" t="s">
        <v>2132</v>
      </c>
      <c r="G36" s="534" t="str">
        <f>IF(VLOOKUP(_xlfn.TEXTBEFORE($J36,";",1,0,1),Table2[[Label]:[Reference(s)]],2,FALSE)=0,"",VLOOKUP(_xlfn.TEXTBEFORE($J36,";",1,0,1),Table2[[Label]:[Reference(s)]],2,FALSE))</f>
        <v>A descriptive summary or excerpt of relevant text from the Act, Executive Order, Public Law, Statute, or United States Code authorizing a program associated with the funding opportunity.</v>
      </c>
      <c r="H36" s="547" t="s">
        <v>1638</v>
      </c>
      <c r="I36" s="547" t="s">
        <v>1639</v>
      </c>
      <c r="J36" s="548" t="s">
        <v>1014</v>
      </c>
      <c r="K36" s="549" t="s">
        <v>1640</v>
      </c>
      <c r="L36" s="534" t="str">
        <f>IF(VLOOKUP(_xlfn.TEXTBEFORE($J36,";",1,0,1),Table2[[Label]:[Reference(s)]],5,FALSE)=0,"",VLOOKUP(_xlfn.TEXTBEFORE($J36,";",1,0,1),Table2[[Label]:[Reference(s)]],5,FALSE))</f>
        <v>String</v>
      </c>
      <c r="M36" s="534" t="str">
        <f>IF(VLOOKUP(_xlfn.TEXTBEFORE($J36,";",1,0,1),Table2[[Label]:[Reference(s)]],6,FALSE)=0,"",VLOOKUP(_xlfn.TEXTBEFORE($J36,";",1,0,1),Table2[[Label]:[Reference(s)]],6,FALSE))</f>
        <v/>
      </c>
      <c r="N36" s="534" t="str">
        <f>IF(VLOOKUP(_xlfn.TEXTBEFORE($J36,";",1,0,1),Table2[[Label]:[Reference(s)]],7,FALSE)=0,"",VLOOKUP(_xlfn.TEXTBEFORE($J36,";",1,0,1),Table2[[Label]:[Reference(s)]],7,FALSE))</f>
        <v/>
      </c>
      <c r="O36" s="534" t="str">
        <f>IF(VLOOKUP(_xlfn.TEXTBEFORE($J36,";",1,0,1),Table2[[Label]:[Reference(s)]],8,FALSE)=0,"",VLOOKUP(_xlfn.TEXTBEFORE($J36,";",1,0,1),Table2[[Label]:[Reference(s)]],8,FALSE))</f>
        <v>(3) 5000</v>
      </c>
      <c r="P36" s="534" t="str">
        <f>IF(VLOOKUP(_xlfn.TEXTBEFORE($J36,";",1,0,1),Table2[[Label]:[Reference(s)]],9,FALSE)=0,"",VLOOKUP(_xlfn.TEXTBEFORE($J36,";",1,0,1),Table2[[Label]:[Reference(s)]],9,FALSE))</f>
        <v/>
      </c>
      <c r="Q36" s="534" t="str">
        <f>IF(VLOOKUP(_xlfn.TEXTBEFORE($J36,";",1,0,1),Table2[[Label]:[Reference(s)]],10,FALSE)=0,"",VLOOKUP(_xlfn.TEXTBEFORE($J36,";",1,0,1),Table2[[Label]:[Reference(s)]],10,FALSE))</f>
        <v/>
      </c>
      <c r="R36" s="534" t="str">
        <f>IFERROR(MID(IF(VLOOKUP(_xlfn.TEXTBEFORE($J36,";",1,0,1),Table2[[Label]:[Reference(s)]],13,FALSE)=0,"",VLOOKUP(_xlfn.TEXTBEFORE($J36,";",1,0,1),Table2[[Label]:[Reference(s)]],13,FALSE)), FIND("(10)", IF(VLOOKUP(_xlfn.TEXTBEFORE($J36,";",1,0,1),Table2[[Label]:[Reference(s)]],13,FALSE)=0,"",VLOOKUP(_xlfn.TEXTBEFORE($J36,";",1,0,1),Table2[[Label]:[Reference(s)]],13,FALSE))), LEN(IF(VLOOKUP(_xlfn.TEXTBEFORE($J36,";",1,0,1),Table2[[Label]:[Reference(s)]],13,FALSE)=0,"",VLOOKUP(_xlfn.TEXTBEFORE($J36,";",1,0,1),Table2[[Label]:[Reference(s)]],13,FALSE)))),"")</f>
        <v/>
      </c>
      <c r="S36" s="550" t="str">
        <f>IF(VLOOKUP(_xlfn.TEXTBEFORE($J36,";",1,0,1),Table2[[Label]:[Reference(s)]],14,FALSE)=0,"",VLOOKUP(_xlfn.TEXTBEFORE($J36,";",1,0,1),Table2[[Label]:[Reference(s)]],14,FALSE))</f>
        <v>(1) 2 CFR 200.203;
(3) SAM.gov Assistance Listing;
(5) 31 USC 6102</v>
      </c>
    </row>
    <row r="37" spans="1:19" ht="45.75" customHeight="1" x14ac:dyDescent="0.25">
      <c r="A37" s="696">
        <v>1.06</v>
      </c>
      <c r="B37" s="620" t="s">
        <v>2133</v>
      </c>
      <c r="C37" s="620" t="s">
        <v>637</v>
      </c>
      <c r="D37" s="693" t="s">
        <v>2134</v>
      </c>
      <c r="E37" s="556" t="s">
        <v>2135</v>
      </c>
      <c r="F37" s="557" t="s">
        <v>2136</v>
      </c>
      <c r="G37" s="558" t="str">
        <f>IF(VLOOKUP(_xlfn.TEXTBEFORE($J37,";",1,0,1),Table2[[Label]:[Reference(s)]],2,FALSE)=0,"",VLOOKUP(_xlfn.TEXTBEFORE($J37,";",1,0,1),Table2[[Label]:[Reference(s)]],2,FALSE))</f>
        <v>The title of the Executive Order that amends existing laws or regulations applicable to the opportunity or authorizing the NOFO.</v>
      </c>
      <c r="H37" s="557" t="s">
        <v>1638</v>
      </c>
      <c r="I37" s="557" t="s">
        <v>1639</v>
      </c>
      <c r="J37" s="559" t="s">
        <v>1042</v>
      </c>
      <c r="K37" s="555" t="s">
        <v>1640</v>
      </c>
      <c r="L37" s="558" t="str">
        <f>IF(VLOOKUP(_xlfn.TEXTBEFORE($J37,";",1,0,1),Table2[[Label]:[Reference(s)]],5,FALSE)=0,"",VLOOKUP(_xlfn.TEXTBEFORE($J37,";",1,0,1),Table2[[Label]:[Reference(s)]],5,FALSE))</f>
        <v>String</v>
      </c>
      <c r="M37" s="558" t="str">
        <f>IF(VLOOKUP(_xlfn.TEXTBEFORE($J37,";",1,0,1),Table2[[Label]:[Reference(s)]],6,FALSE)=0,"",VLOOKUP(_xlfn.TEXTBEFORE($J37,";",1,0,1),Table2[[Label]:[Reference(s)]],6,FALSE))</f>
        <v/>
      </c>
      <c r="N37" s="558" t="str">
        <f>IF(VLOOKUP(_xlfn.TEXTBEFORE($J37,";",1,0,1),Table2[[Label]:[Reference(s)]],7,FALSE)=0,"",VLOOKUP(_xlfn.TEXTBEFORE($J37,";",1,0,1),Table2[[Label]:[Reference(s)]],7,FALSE))</f>
        <v/>
      </c>
      <c r="O37" s="558">
        <f>IF(VLOOKUP(_xlfn.TEXTBEFORE($J37,";",1,0,1),Table2[[Label]:[Reference(s)]],8,FALSE)=0,"",VLOOKUP(_xlfn.TEXTBEFORE($J37,";",1,0,1),Table2[[Label]:[Reference(s)]],8,FALSE))</f>
        <v>255</v>
      </c>
      <c r="P37" s="558" t="str">
        <f>IF(VLOOKUP(_xlfn.TEXTBEFORE($J37,";",1,0,1),Table2[[Label]:[Reference(s)]],9,FALSE)=0,"",VLOOKUP(_xlfn.TEXTBEFORE($J37,";",1,0,1),Table2[[Label]:[Reference(s)]],9,FALSE))</f>
        <v/>
      </c>
      <c r="Q37" s="558" t="str">
        <f>IF(VLOOKUP(_xlfn.TEXTBEFORE($J37,";",1,0,1),Table2[[Label]:[Reference(s)]],10,FALSE)=0,"",VLOOKUP(_xlfn.TEXTBEFORE($J37,";",1,0,1),Table2[[Label]:[Reference(s)]],10,FALSE))</f>
        <v/>
      </c>
      <c r="R37" s="558" t="str">
        <f>IFERROR(MID(IF(VLOOKUP(_xlfn.TEXTBEFORE($J37,";",1,0,1),Table2[[Label]:[Reference(s)]],13,FALSE)=0,"",VLOOKUP(_xlfn.TEXTBEFORE($J37,";",1,0,1),Table2[[Label]:[Reference(s)]],13,FALSE)), FIND("(10)", IF(VLOOKUP(_xlfn.TEXTBEFORE($J37,";",1,0,1),Table2[[Label]:[Reference(s)]],13,FALSE)=0,"",VLOOKUP(_xlfn.TEXTBEFORE($J37,";",1,0,1),Table2[[Label]:[Reference(s)]],13,FALSE))), LEN(IF(VLOOKUP(_xlfn.TEXTBEFORE($J37,";",1,0,1),Table2[[Label]:[Reference(s)]],13,FALSE)=0,"",VLOOKUP(_xlfn.TEXTBEFORE($J37,";",1,0,1),Table2[[Label]:[Reference(s)]],13,FALSE)))),"")</f>
        <v/>
      </c>
      <c r="S37" s="560" t="str">
        <f>IF(VLOOKUP(_xlfn.TEXTBEFORE($J37,";",1,0,1),Table2[[Label]:[Reference(s)]],14,FALSE)=0,"",VLOOKUP(_xlfn.TEXTBEFORE($J37,";",1,0,1),Table2[[Label]:[Reference(s)]],14,FALSE))</f>
        <v>(1) Appendix I to Part 200, Title 2</v>
      </c>
    </row>
    <row r="38" spans="1:19" ht="25.5" x14ac:dyDescent="0.25">
      <c r="A38" s="697"/>
      <c r="B38" s="610"/>
      <c r="C38" s="610"/>
      <c r="D38" s="694"/>
      <c r="E38" s="546" t="s">
        <v>2137</v>
      </c>
      <c r="F38" s="547" t="s">
        <v>2138</v>
      </c>
      <c r="G38" s="534" t="str">
        <f>IF(VLOOKUP(_xlfn.TEXTBEFORE($J38,";",1,0,1),Table2[[Label]:[Reference(s)]],2,FALSE)=0,"",VLOOKUP(_xlfn.TEXTBEFORE($J38,";",1,0,1),Table2[[Label]:[Reference(s)]],2,FALSE))</f>
        <v>The part of the Executive Order that amends existing laws or regulations applicable to the opportunity or authorizing the NOFO.</v>
      </c>
      <c r="H38" s="547" t="s">
        <v>1638</v>
      </c>
      <c r="I38" s="547" t="s">
        <v>1639</v>
      </c>
      <c r="J38" s="548" t="s">
        <v>1040</v>
      </c>
      <c r="K38" s="549" t="s">
        <v>1640</v>
      </c>
      <c r="L38" s="534" t="str">
        <f>IF(VLOOKUP(_xlfn.TEXTBEFORE($J38,";",1,0,1),Table2[[Label]:[Reference(s)]],5,FALSE)=0,"",VLOOKUP(_xlfn.TEXTBEFORE($J38,";",1,0,1),Table2[[Label]:[Reference(s)]],5,FALSE))</f>
        <v>String</v>
      </c>
      <c r="M38" s="534" t="str">
        <f>IF(VLOOKUP(_xlfn.TEXTBEFORE($J38,";",1,0,1),Table2[[Label]:[Reference(s)]],6,FALSE)=0,"",VLOOKUP(_xlfn.TEXTBEFORE($J38,";",1,0,1),Table2[[Label]:[Reference(s)]],6,FALSE))</f>
        <v/>
      </c>
      <c r="N38" s="534" t="str">
        <f>IF(VLOOKUP(_xlfn.TEXTBEFORE($J38,";",1,0,1),Table2[[Label]:[Reference(s)]],7,FALSE)=0,"",VLOOKUP(_xlfn.TEXTBEFORE($J38,";",1,0,1),Table2[[Label]:[Reference(s)]],7,FALSE))</f>
        <v/>
      </c>
      <c r="O38" s="534">
        <f>IF(VLOOKUP(_xlfn.TEXTBEFORE($J38,";",1,0,1),Table2[[Label]:[Reference(s)]],8,FALSE)=0,"",VLOOKUP(_xlfn.TEXTBEFORE($J38,";",1,0,1),Table2[[Label]:[Reference(s)]],8,FALSE))</f>
        <v>60</v>
      </c>
      <c r="P38" s="534" t="str">
        <f>IF(VLOOKUP(_xlfn.TEXTBEFORE($J38,";",1,0,1),Table2[[Label]:[Reference(s)]],9,FALSE)=0,"",VLOOKUP(_xlfn.TEXTBEFORE($J38,";",1,0,1),Table2[[Label]:[Reference(s)]],9,FALSE))</f>
        <v/>
      </c>
      <c r="Q38" s="534" t="str">
        <f>IF(VLOOKUP(_xlfn.TEXTBEFORE($J38,";",1,0,1),Table2[[Label]:[Reference(s)]],10,FALSE)=0,"",VLOOKUP(_xlfn.TEXTBEFORE($J38,";",1,0,1),Table2[[Label]:[Reference(s)]],10,FALSE))</f>
        <v/>
      </c>
      <c r="R38" s="534" t="str">
        <f>IFERROR(MID(IF(VLOOKUP(_xlfn.TEXTBEFORE($J38,";",1,0,1),Table2[[Label]:[Reference(s)]],13,FALSE)=0,"",VLOOKUP(_xlfn.TEXTBEFORE($J38,";",1,0,1),Table2[[Label]:[Reference(s)]],13,FALSE)), FIND("(10)", IF(VLOOKUP(_xlfn.TEXTBEFORE($J38,";",1,0,1),Table2[[Label]:[Reference(s)]],13,FALSE)=0,"",VLOOKUP(_xlfn.TEXTBEFORE($J38,";",1,0,1),Table2[[Label]:[Reference(s)]],13,FALSE))), LEN(IF(VLOOKUP(_xlfn.TEXTBEFORE($J38,";",1,0,1),Table2[[Label]:[Reference(s)]],13,FALSE)=0,"",VLOOKUP(_xlfn.TEXTBEFORE($J38,";",1,0,1),Table2[[Label]:[Reference(s)]],13,FALSE)))),"")</f>
        <v/>
      </c>
      <c r="S38" s="550" t="str">
        <f>IF(VLOOKUP(_xlfn.TEXTBEFORE($J38,";",1,0,1),Table2[[Label]:[Reference(s)]],14,FALSE)=0,"",VLOOKUP(_xlfn.TEXTBEFORE($J38,";",1,0,1),Table2[[Label]:[Reference(s)]],14,FALSE))</f>
        <v>(1) Appendix I to Part 200, Title 2</v>
      </c>
    </row>
    <row r="39" spans="1:19" ht="25.5" x14ac:dyDescent="0.25">
      <c r="A39" s="697"/>
      <c r="B39" s="610"/>
      <c r="C39" s="610"/>
      <c r="D39" s="694"/>
      <c r="E39" s="546" t="s">
        <v>2139</v>
      </c>
      <c r="F39" s="547" t="s">
        <v>2140</v>
      </c>
      <c r="G39" s="534" t="str">
        <f>IF(VLOOKUP(_xlfn.TEXTBEFORE($J39,";",1,0,1),Table2[[Label]:[Reference(s)]],2,FALSE)=0,"",VLOOKUP(_xlfn.TEXTBEFORE($J39,";",1,0,1),Table2[[Label]:[Reference(s)]],2,FALSE))</f>
        <v>The section of the Executive Order that amends existing laws or regulations applicable to the opportunity or authorizing the NOFO.</v>
      </c>
      <c r="H39" s="547" t="s">
        <v>1638</v>
      </c>
      <c r="I39" s="547" t="s">
        <v>1639</v>
      </c>
      <c r="J39" s="548" t="s">
        <v>1041</v>
      </c>
      <c r="K39" s="549" t="s">
        <v>1640</v>
      </c>
      <c r="L39" s="534" t="str">
        <f>IF(VLOOKUP(_xlfn.TEXTBEFORE($J39,";",1,0,1),Table2[[Label]:[Reference(s)]],5,FALSE)=0,"",VLOOKUP(_xlfn.TEXTBEFORE($J39,";",1,0,1),Table2[[Label]:[Reference(s)]],5,FALSE))</f>
        <v>String</v>
      </c>
      <c r="M39" s="534" t="str">
        <f>IF(VLOOKUP(_xlfn.TEXTBEFORE($J39,";",1,0,1),Table2[[Label]:[Reference(s)]],6,FALSE)=0,"",VLOOKUP(_xlfn.TEXTBEFORE($J39,";",1,0,1),Table2[[Label]:[Reference(s)]],6,FALSE))</f>
        <v/>
      </c>
      <c r="N39" s="534" t="str">
        <f>IF(VLOOKUP(_xlfn.TEXTBEFORE($J39,";",1,0,1),Table2[[Label]:[Reference(s)]],7,FALSE)=0,"",VLOOKUP(_xlfn.TEXTBEFORE($J39,";",1,0,1),Table2[[Label]:[Reference(s)]],7,FALSE))</f>
        <v/>
      </c>
      <c r="O39" s="534">
        <f>IF(VLOOKUP(_xlfn.TEXTBEFORE($J39,";",1,0,1),Table2[[Label]:[Reference(s)]],8,FALSE)=0,"",VLOOKUP(_xlfn.TEXTBEFORE($J39,";",1,0,1),Table2[[Label]:[Reference(s)]],8,FALSE))</f>
        <v>60</v>
      </c>
      <c r="P39" s="534" t="str">
        <f>IF(VLOOKUP(_xlfn.TEXTBEFORE($J39,";",1,0,1),Table2[[Label]:[Reference(s)]],9,FALSE)=0,"",VLOOKUP(_xlfn.TEXTBEFORE($J39,";",1,0,1),Table2[[Label]:[Reference(s)]],9,FALSE))</f>
        <v/>
      </c>
      <c r="Q39" s="534" t="str">
        <f>IF(VLOOKUP(_xlfn.TEXTBEFORE($J39,";",1,0,1),Table2[[Label]:[Reference(s)]],10,FALSE)=0,"",VLOOKUP(_xlfn.TEXTBEFORE($J39,";",1,0,1),Table2[[Label]:[Reference(s)]],10,FALSE))</f>
        <v/>
      </c>
      <c r="R39" s="534" t="str">
        <f>IFERROR(MID(IF(VLOOKUP(_xlfn.TEXTBEFORE($J39,";",1,0,1),Table2[[Label]:[Reference(s)]],13,FALSE)=0,"",VLOOKUP(_xlfn.TEXTBEFORE($J39,";",1,0,1),Table2[[Label]:[Reference(s)]],13,FALSE)), FIND("(10)", IF(VLOOKUP(_xlfn.TEXTBEFORE($J39,";",1,0,1),Table2[[Label]:[Reference(s)]],13,FALSE)=0,"",VLOOKUP(_xlfn.TEXTBEFORE($J39,";",1,0,1),Table2[[Label]:[Reference(s)]],13,FALSE))), LEN(IF(VLOOKUP(_xlfn.TEXTBEFORE($J39,";",1,0,1),Table2[[Label]:[Reference(s)]],13,FALSE)=0,"",VLOOKUP(_xlfn.TEXTBEFORE($J39,";",1,0,1),Table2[[Label]:[Reference(s)]],13,FALSE)))),"")</f>
        <v/>
      </c>
      <c r="S39" s="550" t="str">
        <f>IF(VLOOKUP(_xlfn.TEXTBEFORE($J39,";",1,0,1),Table2[[Label]:[Reference(s)]],14,FALSE)=0,"",VLOOKUP(_xlfn.TEXTBEFORE($J39,";",1,0,1),Table2[[Label]:[Reference(s)]],14,FALSE))</f>
        <v>(1) Appendix I to Part 200, Title 2</v>
      </c>
    </row>
    <row r="40" spans="1:19" ht="51.75" thickBot="1" x14ac:dyDescent="0.3">
      <c r="A40" s="698"/>
      <c r="B40" s="621"/>
      <c r="C40" s="621"/>
      <c r="D40" s="699"/>
      <c r="E40" s="563" t="s">
        <v>2141</v>
      </c>
      <c r="F40" s="564" t="s">
        <v>2142</v>
      </c>
      <c r="G40" s="567" t="str">
        <f>IF(VLOOKUP(_xlfn.TEXTBEFORE($J40,";",1,0,1),Table2[[Label]:[Reference(s)]],2,FALSE)=0,"",VLOOKUP(_xlfn.TEXTBEFORE($J40,";",1,0,1),Table2[[Label]:[Reference(s)]],2,FALSE))</f>
        <v>A descriptive summary or excerpt of relevant text from an Executive Order that amends existing laws or regulations applicable to the opportunity or authorizing the NOFO.</v>
      </c>
      <c r="H40" s="564" t="s">
        <v>4463</v>
      </c>
      <c r="I40" s="564" t="s">
        <v>1639</v>
      </c>
      <c r="J40" s="568" t="s">
        <v>1039</v>
      </c>
      <c r="K40" s="562" t="s">
        <v>1640</v>
      </c>
      <c r="L40" s="567" t="str">
        <f>IF(VLOOKUP(_xlfn.TEXTBEFORE($J40,";",1,0,1),Table2[[Label]:[Reference(s)]],5,FALSE)=0,"",VLOOKUP(_xlfn.TEXTBEFORE($J40,";",1,0,1),Table2[[Label]:[Reference(s)]],5,FALSE))</f>
        <v>String</v>
      </c>
      <c r="M40" s="567" t="str">
        <f>IF(VLOOKUP(_xlfn.TEXTBEFORE($J40,";",1,0,1),Table2[[Label]:[Reference(s)]],6,FALSE)=0,"",VLOOKUP(_xlfn.TEXTBEFORE($J40,";",1,0,1),Table2[[Label]:[Reference(s)]],6,FALSE))</f>
        <v/>
      </c>
      <c r="N40" s="567" t="str">
        <f>IF(VLOOKUP(_xlfn.TEXTBEFORE($J40,";",1,0,1),Table2[[Label]:[Reference(s)]],7,FALSE)=0,"",VLOOKUP(_xlfn.TEXTBEFORE($J40,";",1,0,1),Table2[[Label]:[Reference(s)]],7,FALSE))</f>
        <v/>
      </c>
      <c r="O40" s="567" t="str">
        <f>IF(VLOOKUP(_xlfn.TEXTBEFORE($J40,";",1,0,1),Table2[[Label]:[Reference(s)]],8,FALSE)=0,"",VLOOKUP(_xlfn.TEXTBEFORE($J40,";",1,0,1),Table2[[Label]:[Reference(s)]],8,FALSE))</f>
        <v>(3) 5000</v>
      </c>
      <c r="P40" s="567" t="str">
        <f>IF(VLOOKUP(_xlfn.TEXTBEFORE($J40,";",1,0,1),Table2[[Label]:[Reference(s)]],9,FALSE)=0,"",VLOOKUP(_xlfn.TEXTBEFORE($J40,";",1,0,1),Table2[[Label]:[Reference(s)]],9,FALSE))</f>
        <v/>
      </c>
      <c r="Q40" s="567" t="str">
        <f>IF(VLOOKUP(_xlfn.TEXTBEFORE($J40,";",1,0,1),Table2[[Label]:[Reference(s)]],10,FALSE)=0,"",VLOOKUP(_xlfn.TEXTBEFORE($J40,";",1,0,1),Table2[[Label]:[Reference(s)]],10,FALSE))</f>
        <v/>
      </c>
      <c r="R40" s="567" t="str">
        <f>IFERROR(MID(IF(VLOOKUP(_xlfn.TEXTBEFORE($J40,";",1,0,1),Table2[[Label]:[Reference(s)]],13,FALSE)=0,"",VLOOKUP(_xlfn.TEXTBEFORE($J40,";",1,0,1),Table2[[Label]:[Reference(s)]],13,FALSE)), FIND("(10)", IF(VLOOKUP(_xlfn.TEXTBEFORE($J40,";",1,0,1),Table2[[Label]:[Reference(s)]],13,FALSE)=0,"",VLOOKUP(_xlfn.TEXTBEFORE($J40,";",1,0,1),Table2[[Label]:[Reference(s)]],13,FALSE))), LEN(IF(VLOOKUP(_xlfn.TEXTBEFORE($J40,";",1,0,1),Table2[[Label]:[Reference(s)]],13,FALSE)=0,"",VLOOKUP(_xlfn.TEXTBEFORE($J40,";",1,0,1),Table2[[Label]:[Reference(s)]],13,FALSE)))),"")</f>
        <v/>
      </c>
      <c r="S40" s="569" t="str">
        <f>IF(VLOOKUP(_xlfn.TEXTBEFORE($J40,";",1,0,1),Table2[[Label]:[Reference(s)]],14,FALSE)=0,"",VLOOKUP(_xlfn.TEXTBEFORE($J40,";",1,0,1),Table2[[Label]:[Reference(s)]],14,FALSE))</f>
        <v>(1) Appendix I to Part 200, Title 2</v>
      </c>
    </row>
    <row r="41" spans="1:19" ht="54.75" customHeight="1" x14ac:dyDescent="0.25">
      <c r="A41" s="697">
        <v>1.07</v>
      </c>
      <c r="B41" s="610" t="s">
        <v>2143</v>
      </c>
      <c r="C41" s="610" t="s">
        <v>637</v>
      </c>
      <c r="D41" s="610" t="s">
        <v>2144</v>
      </c>
      <c r="E41" s="546" t="s">
        <v>2145</v>
      </c>
      <c r="F41" s="547" t="s">
        <v>2146</v>
      </c>
      <c r="G41" s="534" t="str">
        <f>IF(VLOOKUP(_xlfn.TEXTBEFORE($J41,";",1,0,1),Table2[[Label]:[Reference(s)]],2,FALSE)=0,"",VLOOKUP(_xlfn.TEXTBEFORE($J41,";",1,0,1),Table2[[Label]:[Reference(s)]],2,FALSE))</f>
        <v>A description of the level of substantial involvement that the Federal agency expects to have with the recipient of the cooperative agreement.</v>
      </c>
      <c r="H41" s="547" t="s">
        <v>4464</v>
      </c>
      <c r="I41" s="547" t="s">
        <v>1639</v>
      </c>
      <c r="J41" s="548" t="s">
        <v>1026</v>
      </c>
      <c r="K41" s="549" t="s">
        <v>1640</v>
      </c>
      <c r="L41" s="534" t="str">
        <f>IF(VLOOKUP(_xlfn.TEXTBEFORE($J41,";",1,0,1),Table2[[Label]:[Reference(s)]],5,FALSE)=0,"",VLOOKUP(_xlfn.TEXTBEFORE($J41,";",1,0,1),Table2[[Label]:[Reference(s)]],5,FALSE))</f>
        <v>String</v>
      </c>
      <c r="M41" s="534" t="str">
        <f>IF(VLOOKUP(_xlfn.TEXTBEFORE($J41,";",1,0,1),Table2[[Label]:[Reference(s)]],6,FALSE)=0,"",VLOOKUP(_xlfn.TEXTBEFORE($J41,";",1,0,1),Table2[[Label]:[Reference(s)]],6,FALSE))</f>
        <v/>
      </c>
      <c r="N41" s="534" t="str">
        <f>IF(VLOOKUP(_xlfn.TEXTBEFORE($J41,";",1,0,1),Table2[[Label]:[Reference(s)]],7,FALSE)=0,"",VLOOKUP(_xlfn.TEXTBEFORE($J41,";",1,0,1),Table2[[Label]:[Reference(s)]],7,FALSE))</f>
        <v/>
      </c>
      <c r="O41" s="534">
        <f>IF(VLOOKUP(_xlfn.TEXTBEFORE($J41,";",1,0,1),Table2[[Label]:[Reference(s)]],8,FALSE)=0,"",VLOOKUP(_xlfn.TEXTBEFORE($J41,";",1,0,1),Table2[[Label]:[Reference(s)]],8,FALSE))</f>
        <v>4000</v>
      </c>
      <c r="P41" s="534" t="str">
        <f>IF(VLOOKUP(_xlfn.TEXTBEFORE($J41,";",1,0,1),Table2[[Label]:[Reference(s)]],9,FALSE)=0,"",VLOOKUP(_xlfn.TEXTBEFORE($J41,";",1,0,1),Table2[[Label]:[Reference(s)]],9,FALSE))</f>
        <v/>
      </c>
      <c r="Q41" s="534" t="str">
        <f>IF(VLOOKUP(_xlfn.TEXTBEFORE($J41,";",1,0,1),Table2[[Label]:[Reference(s)]],10,FALSE)=0,"",VLOOKUP(_xlfn.TEXTBEFORE($J41,";",1,0,1),Table2[[Label]:[Reference(s)]],10,FALSE))</f>
        <v/>
      </c>
      <c r="R41" s="534" t="str">
        <f>IFERROR(MID(IF(VLOOKUP(_xlfn.TEXTBEFORE($J41,";",1,0,1),Table2[[Label]:[Reference(s)]],13,FALSE)=0,"",VLOOKUP(_xlfn.TEXTBEFORE($J41,";",1,0,1),Table2[[Label]:[Reference(s)]],13,FALSE)), FIND("(10)", IF(VLOOKUP(_xlfn.TEXTBEFORE($J41,";",1,0,1),Table2[[Label]:[Reference(s)]],13,FALSE)=0,"",VLOOKUP(_xlfn.TEXTBEFORE($J41,";",1,0,1),Table2[[Label]:[Reference(s)]],13,FALSE))), LEN(IF(VLOOKUP(_xlfn.TEXTBEFORE($J41,";",1,0,1),Table2[[Label]:[Reference(s)]],13,FALSE)=0,"",VLOOKUP(_xlfn.TEXTBEFORE($J41,";",1,0,1),Table2[[Label]:[Reference(s)]],13,FALSE)))),"")</f>
        <v/>
      </c>
      <c r="S41" s="550" t="str">
        <f>IF(VLOOKUP(_xlfn.TEXTBEFORE($J41,";",1,0,1),Table2[[Label]:[Reference(s)]],14,FALSE)=0,"",VLOOKUP(_xlfn.TEXTBEFORE($J41,";",1,0,1),Table2[[Label]:[Reference(s)]],14,FALSE))</f>
        <v>(1) Appendix I to Part 200, Title 2</v>
      </c>
    </row>
    <row r="42" spans="1:19" ht="38.25" x14ac:dyDescent="0.25">
      <c r="A42" s="697"/>
      <c r="B42" s="610"/>
      <c r="C42" s="610"/>
      <c r="D42" s="610"/>
      <c r="E42" s="546" t="s">
        <v>2147</v>
      </c>
      <c r="F42" s="547" t="s">
        <v>2148</v>
      </c>
      <c r="G42" s="534" t="str">
        <f>IF(VLOOKUP(_xlfn.TEXTBEFORE($J42,";",1,0,1),Table2[[Label]:[Reference(s)]],2,FALSE)=0,"",VLOOKUP(_xlfn.TEXTBEFORE($J42,";",1,0,1),Table2[[Label]:[Reference(s)]],2,FALSE))</f>
        <v>A short description, citation, or text indicating the public, national, Federal statutory, or agency-specific policy or limitation for the funding opportunity.</v>
      </c>
      <c r="H42" s="547" t="s">
        <v>1638</v>
      </c>
      <c r="I42" s="547" t="s">
        <v>1639</v>
      </c>
      <c r="J42" s="548" t="s">
        <v>1046</v>
      </c>
      <c r="K42" s="549" t="s">
        <v>1640</v>
      </c>
      <c r="L42" s="534" t="str">
        <f>IF(VLOOKUP(_xlfn.TEXTBEFORE($J42,";",1,0,1),Table2[[Label]:[Reference(s)]],5,FALSE)=0,"",VLOOKUP(_xlfn.TEXTBEFORE($J42,";",1,0,1),Table2[[Label]:[Reference(s)]],5,FALSE))</f>
        <v>String</v>
      </c>
      <c r="M42" s="534" t="str">
        <f>IF(VLOOKUP(_xlfn.TEXTBEFORE($J42,";",1,0,1),Table2[[Label]:[Reference(s)]],6,FALSE)=0,"",VLOOKUP(_xlfn.TEXTBEFORE($J42,";",1,0,1),Table2[[Label]:[Reference(s)]],6,FALSE))</f>
        <v/>
      </c>
      <c r="N42" s="534" t="str">
        <f>IF(VLOOKUP(_xlfn.TEXTBEFORE($J42,";",1,0,1),Table2[[Label]:[Reference(s)]],7,FALSE)=0,"",VLOOKUP(_xlfn.TEXTBEFORE($J42,";",1,0,1),Table2[[Label]:[Reference(s)]],7,FALSE))</f>
        <v/>
      </c>
      <c r="O42" s="534">
        <f>IF(VLOOKUP(_xlfn.TEXTBEFORE($J42,";",1,0,1),Table2[[Label]:[Reference(s)]],8,FALSE)=0,"",VLOOKUP(_xlfn.TEXTBEFORE($J42,";",1,0,1),Table2[[Label]:[Reference(s)]],8,FALSE))</f>
        <v>500</v>
      </c>
      <c r="P42" s="534" t="str">
        <f>IF(VLOOKUP(_xlfn.TEXTBEFORE($J42,";",1,0,1),Table2[[Label]:[Reference(s)]],9,FALSE)=0,"",VLOOKUP(_xlfn.TEXTBEFORE($J42,";",1,0,1),Table2[[Label]:[Reference(s)]],9,FALSE))</f>
        <v/>
      </c>
      <c r="Q42" s="534" t="str">
        <f>IF(VLOOKUP(_xlfn.TEXTBEFORE($J42,";",1,0,1),Table2[[Label]:[Reference(s)]],10,FALSE)=0,"",VLOOKUP(_xlfn.TEXTBEFORE($J42,";",1,0,1),Table2[[Label]:[Reference(s)]],10,FALSE))</f>
        <v/>
      </c>
      <c r="R42" s="534" t="str">
        <f>IFERROR(MID(IF(VLOOKUP(_xlfn.TEXTBEFORE($J42,";",1,0,1),Table2[[Label]:[Reference(s)]],13,FALSE)=0,"",VLOOKUP(_xlfn.TEXTBEFORE($J42,";",1,0,1),Table2[[Label]:[Reference(s)]],13,FALSE)), FIND("(10)", IF(VLOOKUP(_xlfn.TEXTBEFORE($J42,";",1,0,1),Table2[[Label]:[Reference(s)]],13,FALSE)=0,"",VLOOKUP(_xlfn.TEXTBEFORE($J42,";",1,0,1),Table2[[Label]:[Reference(s)]],13,FALSE))), LEN(IF(VLOOKUP(_xlfn.TEXTBEFORE($J42,";",1,0,1),Table2[[Label]:[Reference(s)]],13,FALSE)=0,"",VLOOKUP(_xlfn.TEXTBEFORE($J42,";",1,0,1),Table2[[Label]:[Reference(s)]],13,FALSE)))),"")</f>
        <v/>
      </c>
      <c r="S42" s="550" t="str">
        <f>IF(VLOOKUP(_xlfn.TEXTBEFORE($J42,";",1,0,1),Table2[[Label]:[Reference(s)]],14,FALSE)=0,"",VLOOKUP(_xlfn.TEXTBEFORE($J42,";",1,0,1),Table2[[Label]:[Reference(s)]],14,FALSE))</f>
        <v>(1) Appendix I to Part 200, Title 2</v>
      </c>
    </row>
    <row r="43" spans="1:19" ht="63" customHeight="1" x14ac:dyDescent="0.25">
      <c r="A43" s="697"/>
      <c r="B43" s="610"/>
      <c r="C43" s="610"/>
      <c r="D43" s="610"/>
      <c r="E43" s="546" t="s">
        <v>2149</v>
      </c>
      <c r="F43" s="547" t="s">
        <v>2150</v>
      </c>
      <c r="G43" s="534" t="str">
        <f>IF(VLOOKUP(_xlfn.TEXTBEFORE($J43,";",1,0,1),Table2[[Label]:[Reference(s)]],2,FALSE)=0,"",VLOOKUP(_xlfn.TEXTBEFORE($J43,";",1,0,1),Table2[[Label]:[Reference(s)]],2,FALSE))</f>
        <v>A short description, citation, or text indicating the agency program-specific policy or limitation for the funding opportunity.</v>
      </c>
      <c r="H43" s="547" t="s">
        <v>1638</v>
      </c>
      <c r="I43" s="547" t="s">
        <v>1639</v>
      </c>
      <c r="J43" s="548" t="s">
        <v>1194</v>
      </c>
      <c r="K43" s="549" t="s">
        <v>1640</v>
      </c>
      <c r="L43" s="534" t="str">
        <f>IF(VLOOKUP(_xlfn.TEXTBEFORE($J43,";",1,0,1),Table2[[Label]:[Reference(s)]],5,FALSE)=0,"",VLOOKUP(_xlfn.TEXTBEFORE($J43,";",1,0,1),Table2[[Label]:[Reference(s)]],5,FALSE))</f>
        <v>String</v>
      </c>
      <c r="M43" s="534" t="str">
        <f>IF(VLOOKUP(_xlfn.TEXTBEFORE($J43,";",1,0,1),Table2[[Label]:[Reference(s)]],6,FALSE)=0,"",VLOOKUP(_xlfn.TEXTBEFORE($J43,";",1,0,1),Table2[[Label]:[Reference(s)]],6,FALSE))</f>
        <v/>
      </c>
      <c r="N43" s="534" t="str">
        <f>IF(VLOOKUP(_xlfn.TEXTBEFORE($J43,";",1,0,1),Table2[[Label]:[Reference(s)]],7,FALSE)=0,"",VLOOKUP(_xlfn.TEXTBEFORE($J43,";",1,0,1),Table2[[Label]:[Reference(s)]],7,FALSE))</f>
        <v/>
      </c>
      <c r="O43" s="534">
        <f>IF(VLOOKUP(_xlfn.TEXTBEFORE($J43,";",1,0,1),Table2[[Label]:[Reference(s)]],8,FALSE)=0,"",VLOOKUP(_xlfn.TEXTBEFORE($J43,";",1,0,1),Table2[[Label]:[Reference(s)]],8,FALSE))</f>
        <v>1500</v>
      </c>
      <c r="P43" s="534" t="str">
        <f>IF(VLOOKUP(_xlfn.TEXTBEFORE($J43,";",1,0,1),Table2[[Label]:[Reference(s)]],9,FALSE)=0,"",VLOOKUP(_xlfn.TEXTBEFORE($J43,";",1,0,1),Table2[[Label]:[Reference(s)]],9,FALSE))</f>
        <v/>
      </c>
      <c r="Q43" s="534" t="str">
        <f>IF(VLOOKUP(_xlfn.TEXTBEFORE($J43,";",1,0,1),Table2[[Label]:[Reference(s)]],10,FALSE)=0,"",VLOOKUP(_xlfn.TEXTBEFORE($J43,";",1,0,1),Table2[[Label]:[Reference(s)]],10,FALSE))</f>
        <v/>
      </c>
      <c r="R43" s="534" t="str">
        <f>IFERROR(MID(IF(VLOOKUP(_xlfn.TEXTBEFORE($J43,";",1,0,1),Table2[[Label]:[Reference(s)]],13,FALSE)=0,"",VLOOKUP(_xlfn.TEXTBEFORE($J43,";",1,0,1),Table2[[Label]:[Reference(s)]],13,FALSE)), FIND("(10)", IF(VLOOKUP(_xlfn.TEXTBEFORE($J43,";",1,0,1),Table2[[Label]:[Reference(s)]],13,FALSE)=0,"",VLOOKUP(_xlfn.TEXTBEFORE($J43,";",1,0,1),Table2[[Label]:[Reference(s)]],13,FALSE))), LEN(IF(VLOOKUP(_xlfn.TEXTBEFORE($J43,";",1,0,1),Table2[[Label]:[Reference(s)]],13,FALSE)=0,"",VLOOKUP(_xlfn.TEXTBEFORE($J43,";",1,0,1),Table2[[Label]:[Reference(s)]],13,FALSE)))),"")</f>
        <v/>
      </c>
      <c r="S43" s="550" t="str">
        <f>IF(VLOOKUP(_xlfn.TEXTBEFORE($J43,";",1,0,1),Table2[[Label]:[Reference(s)]],14,FALSE)=0,"",VLOOKUP(_xlfn.TEXTBEFORE($J43,";",1,0,1),Table2[[Label]:[Reference(s)]],14,FALSE))</f>
        <v>(1) Appendix I to Part 200, Title 2</v>
      </c>
    </row>
    <row r="44" spans="1:19" ht="46.5" customHeight="1" x14ac:dyDescent="0.25">
      <c r="A44" s="697"/>
      <c r="B44" s="610"/>
      <c r="C44" s="610"/>
      <c r="D44" s="610"/>
      <c r="E44" s="546" t="s">
        <v>2151</v>
      </c>
      <c r="F44" s="547" t="s">
        <v>2152</v>
      </c>
      <c r="G44" s="534" t="str">
        <f>IF(VLOOKUP(_xlfn.TEXTBEFORE($J44,";",1,0,1),Table2[[Label]:[Reference(s)]],2,FALSE)=0,"",VLOOKUP(_xlfn.TEXTBEFORE($J44,";",1,0,1),Table2[[Label]:[Reference(s)]],2,FALSE))</f>
        <v>The web address (URL) used to access the agency program-specific policy or limitation for the funding opportunity.</v>
      </c>
      <c r="H44" s="547" t="s">
        <v>1638</v>
      </c>
      <c r="I44" s="547" t="s">
        <v>1639</v>
      </c>
      <c r="J44" s="548" t="s">
        <v>1196</v>
      </c>
      <c r="K44" s="549" t="s">
        <v>1640</v>
      </c>
      <c r="L44" s="534" t="str">
        <f>IF(VLOOKUP(_xlfn.TEXTBEFORE($J44,";",1,0,1),Table2[[Label]:[Reference(s)]],5,FALSE)=0,"",VLOOKUP(_xlfn.TEXTBEFORE($J44,";",1,0,1),Table2[[Label]:[Reference(s)]],5,FALSE))</f>
        <v>String</v>
      </c>
      <c r="M44" s="534" t="str">
        <f>IF(VLOOKUP(_xlfn.TEXTBEFORE($J44,";",1,0,1),Table2[[Label]:[Reference(s)]],6,FALSE)=0,"",VLOOKUP(_xlfn.TEXTBEFORE($J44,";",1,0,1),Table2[[Label]:[Reference(s)]],6,FALSE))</f>
        <v/>
      </c>
      <c r="N44" s="534" t="str">
        <f>IF(VLOOKUP(_xlfn.TEXTBEFORE($J44,";",1,0,1),Table2[[Label]:[Reference(s)]],7,FALSE)=0,"",VLOOKUP(_xlfn.TEXTBEFORE($J44,";",1,0,1),Table2[[Label]:[Reference(s)]],7,FALSE))</f>
        <v/>
      </c>
      <c r="O44" s="534">
        <f>IF(VLOOKUP(_xlfn.TEXTBEFORE($J44,";",1,0,1),Table2[[Label]:[Reference(s)]],8,FALSE)=0,"",VLOOKUP(_xlfn.TEXTBEFORE($J44,";",1,0,1),Table2[[Label]:[Reference(s)]],8,FALSE))</f>
        <v>500</v>
      </c>
      <c r="P44" s="534" t="str">
        <f>IF(VLOOKUP(_xlfn.TEXTBEFORE($J44,";",1,0,1),Table2[[Label]:[Reference(s)]],9,FALSE)=0,"",VLOOKUP(_xlfn.TEXTBEFORE($J44,";",1,0,1),Table2[[Label]:[Reference(s)]],9,FALSE))</f>
        <v/>
      </c>
      <c r="Q44" s="534" t="str">
        <f>IF(VLOOKUP(_xlfn.TEXTBEFORE($J44,";",1,0,1),Table2[[Label]:[Reference(s)]],10,FALSE)=0,"",VLOOKUP(_xlfn.TEXTBEFORE($J44,";",1,0,1),Table2[[Label]:[Reference(s)]],10,FALSE))</f>
        <v/>
      </c>
      <c r="R44" s="534" t="str">
        <f>IFERROR(MID(IF(VLOOKUP(_xlfn.TEXTBEFORE($J44,";",1,0,1),Table2[[Label]:[Reference(s)]],13,FALSE)=0,"",VLOOKUP(_xlfn.TEXTBEFORE($J44,";",1,0,1),Table2[[Label]:[Reference(s)]],13,FALSE)), FIND("(10)", IF(VLOOKUP(_xlfn.TEXTBEFORE($J44,";",1,0,1),Table2[[Label]:[Reference(s)]],13,FALSE)=0,"",VLOOKUP(_xlfn.TEXTBEFORE($J44,";",1,0,1),Table2[[Label]:[Reference(s)]],13,FALSE))), LEN(IF(VLOOKUP(_xlfn.TEXTBEFORE($J44,";",1,0,1),Table2[[Label]:[Reference(s)]],13,FALSE)=0,"",VLOOKUP(_xlfn.TEXTBEFORE($J44,";",1,0,1),Table2[[Label]:[Reference(s)]],13,FALSE)))),"")</f>
        <v/>
      </c>
      <c r="S44" s="550" t="str">
        <f>IF(VLOOKUP(_xlfn.TEXTBEFORE($J44,";",1,0,1),Table2[[Label]:[Reference(s)]],14,FALSE)=0,"",VLOOKUP(_xlfn.TEXTBEFORE($J44,";",1,0,1),Table2[[Label]:[Reference(s)]],14,FALSE))</f>
        <v>(1) Appendix I to Part 200, Title 2</v>
      </c>
    </row>
    <row r="45" spans="1:19" ht="59.45" customHeight="1" thickBot="1" x14ac:dyDescent="0.3">
      <c r="A45" s="698"/>
      <c r="B45" s="621"/>
      <c r="C45" s="621"/>
      <c r="D45" s="621"/>
      <c r="E45" s="546" t="s">
        <v>2153</v>
      </c>
      <c r="F45" s="547" t="s">
        <v>2154</v>
      </c>
      <c r="G45" s="534" t="str">
        <f>IF(VLOOKUP(_xlfn.TEXTBEFORE($J45,";",1,0,1),Table2[[Label]:[Reference(s)]],2,FALSE)=0,"",VLOOKUP(_xlfn.TEXTBEFORE($J45,";",1,0,1),Table2[[Label]:[Reference(s)]],2,FALSE))</f>
        <v>A short description or reference to the Federal or Federal agency-specific policy on indirect cost rate reimbursement applicable to the funding opportunity, including any limitations or exclusions as to types or amount of cost items.</v>
      </c>
      <c r="H45" s="547" t="s">
        <v>1633</v>
      </c>
      <c r="I45" s="547" t="s">
        <v>1639</v>
      </c>
      <c r="J45" s="548" t="s">
        <v>1053</v>
      </c>
      <c r="K45" s="549" t="s">
        <v>1640</v>
      </c>
      <c r="L45" s="534" t="str">
        <f>IF(VLOOKUP(_xlfn.TEXTBEFORE($J45,";",1,0,1),Table2[[Label]:[Reference(s)]],5,FALSE)=0,"",VLOOKUP(_xlfn.TEXTBEFORE($J45,";",1,0,1),Table2[[Label]:[Reference(s)]],5,FALSE))</f>
        <v>String</v>
      </c>
      <c r="M45" s="534" t="str">
        <f>IF(VLOOKUP(_xlfn.TEXTBEFORE($J45,";",1,0,1),Table2[[Label]:[Reference(s)]],6,FALSE)=0,"",VLOOKUP(_xlfn.TEXTBEFORE($J45,";",1,0,1),Table2[[Label]:[Reference(s)]],6,FALSE))</f>
        <v/>
      </c>
      <c r="N45" s="534" t="str">
        <f>IF(VLOOKUP(_xlfn.TEXTBEFORE($J45,";",1,0,1),Table2[[Label]:[Reference(s)]],7,FALSE)=0,"",VLOOKUP(_xlfn.TEXTBEFORE($J45,";",1,0,1),Table2[[Label]:[Reference(s)]],7,FALSE))</f>
        <v/>
      </c>
      <c r="O45" s="534">
        <f>IF(VLOOKUP(_xlfn.TEXTBEFORE($J45,";",1,0,1),Table2[[Label]:[Reference(s)]],8,FALSE)=0,"",VLOOKUP(_xlfn.TEXTBEFORE($J45,";",1,0,1),Table2[[Label]:[Reference(s)]],8,FALSE))</f>
        <v>1500</v>
      </c>
      <c r="P45" s="534" t="str">
        <f>IF(VLOOKUP(_xlfn.TEXTBEFORE($J45,";",1,0,1),Table2[[Label]:[Reference(s)]],9,FALSE)=0,"",VLOOKUP(_xlfn.TEXTBEFORE($J45,";",1,0,1),Table2[[Label]:[Reference(s)]],9,FALSE))</f>
        <v/>
      </c>
      <c r="Q45" s="534" t="str">
        <f>IF(VLOOKUP(_xlfn.TEXTBEFORE($J45,";",1,0,1),Table2[[Label]:[Reference(s)]],10,FALSE)=0,"",VLOOKUP(_xlfn.TEXTBEFORE($J45,";",1,0,1),Table2[[Label]:[Reference(s)]],10,FALSE))</f>
        <v/>
      </c>
      <c r="R45" s="534" t="str">
        <f>IFERROR(MID(IF(VLOOKUP(_xlfn.TEXTBEFORE($J45,";",1,0,1),Table2[[Label]:[Reference(s)]],13,FALSE)=0,"",VLOOKUP(_xlfn.TEXTBEFORE($J45,";",1,0,1),Table2[[Label]:[Reference(s)]],13,FALSE)), FIND("(10)", IF(VLOOKUP(_xlfn.TEXTBEFORE($J45,";",1,0,1),Table2[[Label]:[Reference(s)]],13,FALSE)=0,"",VLOOKUP(_xlfn.TEXTBEFORE($J45,";",1,0,1),Table2[[Label]:[Reference(s)]],13,FALSE))), LEN(IF(VLOOKUP(_xlfn.TEXTBEFORE($J45,";",1,0,1),Table2[[Label]:[Reference(s)]],13,FALSE)=0,"",VLOOKUP(_xlfn.TEXTBEFORE($J45,";",1,0,1),Table2[[Label]:[Reference(s)]],13,FALSE)))),"")</f>
        <v/>
      </c>
      <c r="S45" s="550" t="str">
        <f>IF(VLOOKUP(_xlfn.TEXTBEFORE($J45,";",1,0,1),Table2[[Label]:[Reference(s)]],14,FALSE)=0,"",VLOOKUP(_xlfn.TEXTBEFORE($J45,";",1,0,1),Table2[[Label]:[Reference(s)]],14,FALSE))</f>
        <v>(1) Appendix I to Part 200, Title 2</v>
      </c>
    </row>
    <row r="46" spans="1:19" ht="51" x14ac:dyDescent="0.25">
      <c r="A46" s="696">
        <v>1.08</v>
      </c>
      <c r="B46" s="620" t="s">
        <v>2155</v>
      </c>
      <c r="C46" s="620" t="s">
        <v>637</v>
      </c>
      <c r="D46" s="620" t="s">
        <v>4465</v>
      </c>
      <c r="E46" s="695" t="s">
        <v>2156</v>
      </c>
      <c r="F46" s="620" t="s">
        <v>2157</v>
      </c>
      <c r="G46" s="558" t="str">
        <f>IF(VLOOKUP(_xlfn.TEXTBEFORE($J46,";",1,0,1),Table2[[Label]:[Reference(s)]],2,FALSE)=0,"",VLOOKUP(_xlfn.TEXTBEFORE($J46,";",1,0,1),Table2[[Label]:[Reference(s)]],2,FALSE))</f>
        <v>The unique identifier for the program (assistance listing) providing funds for the funding opportunity where the first two characters align to an agency followed by a decimal and three alpha numeric characters.</v>
      </c>
      <c r="H46" s="557" t="s">
        <v>1638</v>
      </c>
      <c r="I46" s="557" t="s">
        <v>4466</v>
      </c>
      <c r="J46" s="559" t="s">
        <v>2158</v>
      </c>
      <c r="K46" s="555" t="s">
        <v>1640</v>
      </c>
      <c r="L46" s="558" t="str">
        <f>IF(VLOOKUP(_xlfn.TEXTBEFORE($J46,";",1,0,1),Table2[[Label]:[Reference(s)]],5,FALSE)=0,"",VLOOKUP(_xlfn.TEXTBEFORE($J46,";",1,0,1),Table2[[Label]:[Reference(s)]],5,FALSE))</f>
        <v>String</v>
      </c>
      <c r="M46" s="558" t="str">
        <f>IF(VLOOKUP(_xlfn.TEXTBEFORE($J46,";",1,0,1),Table2[[Label]:[Reference(s)]],6,FALSE)=0,"",VLOOKUP(_xlfn.TEXTBEFORE($J46,";",1,0,1),Table2[[Label]:[Reference(s)]],6,FALSE))</f>
        <v>NN.XXX</v>
      </c>
      <c r="N46" s="558" t="str">
        <f>IF(VLOOKUP(_xlfn.TEXTBEFORE($J46,";",1,0,1),Table2[[Label]:[Reference(s)]],7,FALSE)=0,"",VLOOKUP(_xlfn.TEXTBEFORE($J46,";",1,0,1),Table2[[Label]:[Reference(s)]],7,FALSE))</f>
        <v/>
      </c>
      <c r="O46" s="558" t="str">
        <f>IF(VLOOKUP(_xlfn.TEXTBEFORE($J46,";",1,0,1),Table2[[Label]:[Reference(s)]],8,FALSE)=0,"",VLOOKUP(_xlfn.TEXTBEFORE($J46,";",1,0,1),Table2[[Label]:[Reference(s)]],8,FALSE))</f>
        <v>(3) 6</v>
      </c>
      <c r="P46" s="558" t="str">
        <f>IF(VLOOKUP(_xlfn.TEXTBEFORE($J46,";",1,0,1),Table2[[Label]:[Reference(s)]],9,FALSE)=0,"",VLOOKUP(_xlfn.TEXTBEFORE($J46,";",1,0,1),Table2[[Label]:[Reference(s)]],9,FALSE))</f>
        <v/>
      </c>
      <c r="Q46" s="558" t="str">
        <f>IF(VLOOKUP(_xlfn.TEXTBEFORE($J46,";",1,0,1),Table2[[Label]:[Reference(s)]],10,FALSE)=0,"",VLOOKUP(_xlfn.TEXTBEFORE($J46,";",1,0,1),Table2[[Label]:[Reference(s)]],10,FALSE))</f>
        <v/>
      </c>
      <c r="R46" s="558" t="str">
        <f>IFERROR(MID(IF(VLOOKUP(_xlfn.TEXTBEFORE($J46,";",1,0,1),Table2[[Label]:[Reference(s)]],13,FALSE)=0,"",VLOOKUP(_xlfn.TEXTBEFORE($J46,";",1,0,1),Table2[[Label]:[Reference(s)]],13,FALSE)), FIND("(10)", IF(VLOOKUP(_xlfn.TEXTBEFORE($J46,";",1,0,1),Table2[[Label]:[Reference(s)]],13,FALSE)=0,"",VLOOKUP(_xlfn.TEXTBEFORE($J46,";",1,0,1),Table2[[Label]:[Reference(s)]],13,FALSE))), LEN(IF(VLOOKUP(_xlfn.TEXTBEFORE($J46,";",1,0,1),Table2[[Label]:[Reference(s)]],13,FALSE)=0,"",VLOOKUP(_xlfn.TEXTBEFORE($J46,";",1,0,1),Table2[[Label]:[Reference(s)]],13,FALSE)))),"")</f>
        <v>(10) NOFO Synopsis: CFDANumber</v>
      </c>
      <c r="S46" s="560" t="str">
        <f>IF(VLOOKUP(_xlfn.TEXTBEFORE($J46,";",1,0,1),Table2[[Label]:[Reference(s)]],14,FALSE)=0,"",VLOOKUP(_xlfn.TEXTBEFORE($J46,";",1,0,1),Table2[[Label]:[Reference(s)]],14,FALSE))</f>
        <v>(1) 2 CFR 200.203;
(2) GSDM v1.1;
(3) SAM.gov Assistance Listing;
(5) 31 USC 6102</v>
      </c>
    </row>
    <row r="47" spans="1:19" ht="51" x14ac:dyDescent="0.25">
      <c r="A47" s="697"/>
      <c r="B47" s="610"/>
      <c r="C47" s="610"/>
      <c r="D47" s="610"/>
      <c r="E47" s="692"/>
      <c r="F47" s="610"/>
      <c r="G47" s="534" t="str">
        <f>IF(VLOOKUP(_xlfn.TEXTBEFORE($J47,";",1,0,1),Table2[[Label]:[Reference(s)]],2,FALSE)=0,"",VLOOKUP(_xlfn.TEXTBEFORE($J47,";",1,0,1),Table2[[Label]:[Reference(s)]],2,FALSE))</f>
        <v>The official name of the federal government  program, providing funds for the funding opportunity. This may correspond to the program’s statutory title or to the official title used for federal reporting.</v>
      </c>
      <c r="H47" s="547" t="s">
        <v>1652</v>
      </c>
      <c r="I47" s="547" t="s">
        <v>4467</v>
      </c>
      <c r="J47" s="548" t="s">
        <v>2159</v>
      </c>
      <c r="K47" s="549" t="s">
        <v>1640</v>
      </c>
      <c r="L47" s="534" t="str">
        <f>IF(VLOOKUP(_xlfn.TEXTBEFORE($J47,";",1,0,1),Table2[[Label]:[Reference(s)]],5,FALSE)=0,"",VLOOKUP(_xlfn.TEXTBEFORE($J47,";",1,0,1),Table2[[Label]:[Reference(s)]],5,FALSE))</f>
        <v>String</v>
      </c>
      <c r="M47" s="534" t="str">
        <f>IF(VLOOKUP(_xlfn.TEXTBEFORE($J47,";",1,0,1),Table2[[Label]:[Reference(s)]],6,FALSE)=0,"",VLOOKUP(_xlfn.TEXTBEFORE($J47,";",1,0,1),Table2[[Label]:[Reference(s)]],6,FALSE))</f>
        <v/>
      </c>
      <c r="N47" s="534" t="str">
        <f>IF(VLOOKUP(_xlfn.TEXTBEFORE($J47,";",1,0,1),Table2[[Label]:[Reference(s)]],7,FALSE)=0,"",VLOOKUP(_xlfn.TEXTBEFORE($J47,";",1,0,1),Table2[[Label]:[Reference(s)]],7,FALSE))</f>
        <v/>
      </c>
      <c r="O47" s="534">
        <f>IF(VLOOKUP(_xlfn.TEXTBEFORE($J47,";",1,0,1),Table2[[Label]:[Reference(s)]],8,FALSE)=0,"",VLOOKUP(_xlfn.TEXTBEFORE($J47,";",1,0,1),Table2[[Label]:[Reference(s)]],8,FALSE))</f>
        <v>200</v>
      </c>
      <c r="P47" s="534" t="str">
        <f>IF(VLOOKUP(_xlfn.TEXTBEFORE($J47,";",1,0,1),Table2[[Label]:[Reference(s)]],9,FALSE)=0,"",VLOOKUP(_xlfn.TEXTBEFORE($J47,";",1,0,1),Table2[[Label]:[Reference(s)]],9,FALSE))</f>
        <v/>
      </c>
      <c r="Q47" s="534" t="str">
        <f>IF(VLOOKUP(_xlfn.TEXTBEFORE($J47,";",1,0,1),Table2[[Label]:[Reference(s)]],10,FALSE)=0,"",VLOOKUP(_xlfn.TEXTBEFORE($J47,";",1,0,1),Table2[[Label]:[Reference(s)]],10,FALSE))</f>
        <v/>
      </c>
      <c r="R47" s="534" t="str">
        <f>IFERROR(MID(IF(VLOOKUP(_xlfn.TEXTBEFORE($J47,";",1,0,1),Table2[[Label]:[Reference(s)]],13,FALSE)=0,"",VLOOKUP(_xlfn.TEXTBEFORE($J47,";",1,0,1),Table2[[Label]:[Reference(s)]],13,FALSE)), FIND("(10)", IF(VLOOKUP(_xlfn.TEXTBEFORE($J47,";",1,0,1),Table2[[Label]:[Reference(s)]],13,FALSE)=0,"",VLOOKUP(_xlfn.TEXTBEFORE($J47,";",1,0,1),Table2[[Label]:[Reference(s)]],13,FALSE))), LEN(IF(VLOOKUP(_xlfn.TEXTBEFORE($J47,";",1,0,1),Table2[[Label]:[Reference(s)]],13,FALSE)=0,"",VLOOKUP(_xlfn.TEXTBEFORE($J47,";",1,0,1),Table2[[Label]:[Reference(s)]],13,FALSE)))),"")</f>
        <v/>
      </c>
      <c r="S47" s="550" t="str">
        <f>IF(VLOOKUP(_xlfn.TEXTBEFORE($J47,";",1,0,1),Table2[[Label]:[Reference(s)]],14,FALSE)=0,"",VLOOKUP(_xlfn.TEXTBEFORE($J47,";",1,0,1),Table2[[Label]:[Reference(s)]],14,FALSE))</f>
        <v>(1) 2 CFR 200.203;
(2) GSDM v1.1;
(3) SAM.gov Assistance Listing</v>
      </c>
    </row>
    <row r="48" spans="1:19" ht="50.1" customHeight="1" thickBot="1" x14ac:dyDescent="0.3">
      <c r="A48" s="697"/>
      <c r="B48" s="610"/>
      <c r="C48" s="610"/>
      <c r="D48" s="610"/>
      <c r="E48" s="546" t="s">
        <v>2160</v>
      </c>
      <c r="F48" s="547" t="s">
        <v>2161</v>
      </c>
      <c r="G48" s="534" t="str">
        <f>IF(VLOOKUP(_xlfn.TEXTBEFORE($J48,";",1,0,1),Table2[[Label]:[Reference(s)]],2,FALSE)=0,"",VLOOKUP(_xlfn.TEXTBEFORE($J48,";",1,0,1),Table2[[Label]:[Reference(s)]],2,FALSE))</f>
        <v>The estimated dollar amount that is obligated for a funding opportunity for the federal government fiscal year provided by the program.</v>
      </c>
      <c r="H48" s="547" t="s">
        <v>1638</v>
      </c>
      <c r="I48" s="547" t="s">
        <v>1639</v>
      </c>
      <c r="J48" s="548" t="s">
        <v>1033</v>
      </c>
      <c r="K48" s="549" t="s">
        <v>1640</v>
      </c>
      <c r="L48" s="534" t="str">
        <f>IF(VLOOKUP(_xlfn.TEXTBEFORE($J48,";",1,0,1),Table2[[Label]:[Reference(s)]],5,FALSE)=0,"",VLOOKUP(_xlfn.TEXTBEFORE($J48,";",1,0,1),Table2[[Label]:[Reference(s)]],5,FALSE))</f>
        <v>Integer</v>
      </c>
      <c r="M48" s="534" t="str">
        <f>IF(VLOOKUP(_xlfn.TEXTBEFORE($J48,";",1,0,1),Table2[[Label]:[Reference(s)]],6,FALSE)=0,"",VLOOKUP(_xlfn.TEXTBEFORE($J48,";",1,0,1),Table2[[Label]:[Reference(s)]],6,FALSE))</f>
        <v/>
      </c>
      <c r="N48" s="534" t="str">
        <f>IF(VLOOKUP(_xlfn.TEXTBEFORE($J48,";",1,0,1),Table2[[Label]:[Reference(s)]],7,FALSE)=0,"",VLOOKUP(_xlfn.TEXTBEFORE($J48,";",1,0,1),Table2[[Label]:[Reference(s)]],7,FALSE))</f>
        <v/>
      </c>
      <c r="O48" s="534">
        <f>IF(VLOOKUP(_xlfn.TEXTBEFORE($J48,";",1,0,1),Table2[[Label]:[Reference(s)]],8,FALSE)=0,"",VLOOKUP(_xlfn.TEXTBEFORE($J48,";",1,0,1),Table2[[Label]:[Reference(s)]],8,FALSE))</f>
        <v>20</v>
      </c>
      <c r="P48" s="534" t="str">
        <f>IF(VLOOKUP(_xlfn.TEXTBEFORE($J48,";",1,0,1),Table2[[Label]:[Reference(s)]],9,FALSE)=0,"",VLOOKUP(_xlfn.TEXTBEFORE($J48,";",1,0,1),Table2[[Label]:[Reference(s)]],9,FALSE))</f>
        <v/>
      </c>
      <c r="Q48" s="534" t="str">
        <f>IF(VLOOKUP(_xlfn.TEXTBEFORE($J48,";",1,0,1),Table2[[Label]:[Reference(s)]],10,FALSE)=0,"",VLOOKUP(_xlfn.TEXTBEFORE($J48,";",1,0,1),Table2[[Label]:[Reference(s)]],10,FALSE))</f>
        <v/>
      </c>
      <c r="R48" s="534" t="str">
        <f>IFERROR(MID(IF(VLOOKUP(_xlfn.TEXTBEFORE($J48,";",1,0,1),Table2[[Label]:[Reference(s)]],13,FALSE)=0,"",VLOOKUP(_xlfn.TEXTBEFORE($J48,";",1,0,1),Table2[[Label]:[Reference(s)]],13,FALSE)), FIND("(10)", IF(VLOOKUP(_xlfn.TEXTBEFORE($J48,";",1,0,1),Table2[[Label]:[Reference(s)]],13,FALSE)=0,"",VLOOKUP(_xlfn.TEXTBEFORE($J48,";",1,0,1),Table2[[Label]:[Reference(s)]],13,FALSE))), LEN(IF(VLOOKUP(_xlfn.TEXTBEFORE($J48,";",1,0,1),Table2[[Label]:[Reference(s)]],13,FALSE)=0,"",VLOOKUP(_xlfn.TEXTBEFORE($J48,";",1,0,1),Table2[[Label]:[Reference(s)]],13,FALSE)))),"")</f>
        <v/>
      </c>
      <c r="S48" s="550" t="str">
        <f>IF(VLOOKUP(_xlfn.TEXTBEFORE($J48,";",1,0,1),Table2[[Label]:[Reference(s)]],14,FALSE)=0,"",VLOOKUP(_xlfn.TEXTBEFORE($J48,";",1,0,1),Table2[[Label]:[Reference(s)]],14,FALSE))</f>
        <v>(1) Appendix I to Part 200, Title 2</v>
      </c>
    </row>
    <row r="49" spans="1:19" ht="88.5" customHeight="1" x14ac:dyDescent="0.25">
      <c r="A49" s="696">
        <v>1.0900000000000001</v>
      </c>
      <c r="B49" s="620" t="s">
        <v>2162</v>
      </c>
      <c r="C49" s="620" t="s">
        <v>637</v>
      </c>
      <c r="D49" s="620" t="s">
        <v>2144</v>
      </c>
      <c r="E49" s="695" t="s">
        <v>2163</v>
      </c>
      <c r="F49" s="620" t="s">
        <v>2164</v>
      </c>
      <c r="G49" s="558" t="str">
        <f>IF(VLOOKUP(_xlfn.TEXTBEFORE($J49,";",1,0,1),Table2[[Label]:[Reference(s)]],2,FALSE)=0,"",VLOOKUP(_xlfn.TEXTBEFORE($J49,";",1,0,1),Table2[[Label]:[Reference(s)]],2,FALSE))</f>
        <v>A code that indicates the form/legal instrument in which assistance is transmitted from the federal government, is initially received for use or distribution by the recipient, and in part determines the policy requirements that apply to the federal assistance as well as agency and recipient responsibilities underneath it.</v>
      </c>
      <c r="H49" s="620" t="s">
        <v>1633</v>
      </c>
      <c r="I49" s="620" t="s">
        <v>4468</v>
      </c>
      <c r="J49" s="559" t="s">
        <v>4469</v>
      </c>
      <c r="K49" s="555" t="s">
        <v>2086</v>
      </c>
      <c r="L49" s="558" t="str">
        <f>IF(VLOOKUP(_xlfn.TEXTBEFORE($J49,";",1,0,1),Table2[[Label]:[Reference(s)]],5,FALSE)=0,"",VLOOKUP(_xlfn.TEXTBEFORE($J49,";",1,0,1),Table2[[Label]:[Reference(s)]],5,FALSE))</f>
        <v>String</v>
      </c>
      <c r="M49" s="558" t="str">
        <f>IF(VLOOKUP(_xlfn.TEXTBEFORE($J49,";",1,0,1),Table2[[Label]:[Reference(s)]],6,FALSE)=0,"",VLOOKUP(_xlfn.TEXTBEFORE($J49,";",1,0,1),Table2[[Label]:[Reference(s)]],6,FALSE))</f>
        <v>ANNN</v>
      </c>
      <c r="N49" s="558">
        <f>IF(VLOOKUP(_xlfn.TEXTBEFORE($J49,";",1,0,1),Table2[[Label]:[Reference(s)]],7,FALSE)=0,"",VLOOKUP(_xlfn.TEXTBEFORE($J49,";",1,0,1),Table2[[Label]:[Reference(s)]],7,FALSE))</f>
        <v>4</v>
      </c>
      <c r="O49" s="558">
        <f>IF(VLOOKUP(_xlfn.TEXTBEFORE($J49,";",1,0,1),Table2[[Label]:[Reference(s)]],8,FALSE)=0,"",VLOOKUP(_xlfn.TEXTBEFORE($J49,";",1,0,1),Table2[[Label]:[Reference(s)]],8,FALSE))</f>
        <v>4</v>
      </c>
      <c r="P49" s="558" t="str">
        <f>IF(VLOOKUP(_xlfn.TEXTBEFORE($J49,";",1,0,1),Table2[[Label]:[Reference(s)]],9,FALSE)=0,"",VLOOKUP(_xlfn.TEXTBEFORE($J49,";",1,0,1),Table2[[Label]:[Reference(s)]],9,FALSE))</f>
        <v>Please follow these instructions: Use domain values outlined in the 'Assistance Type' tab</v>
      </c>
      <c r="Q49" s="558" t="str">
        <f>IF(VLOOKUP(_xlfn.TEXTBEFORE($J49,";",1,0,1),Table2[[Label]:[Reference(s)]],10,FALSE)=0,"",VLOOKUP(_xlfn.TEXTBEFORE($J49,";",1,0,1),Table2[[Label]:[Reference(s)]],10,FALSE))</f>
        <v/>
      </c>
      <c r="R49" s="558" t="str">
        <f>IFERROR(MID(IF(VLOOKUP(_xlfn.TEXTBEFORE($J49,";",1,0,1),Table2[[Label]:[Reference(s)]],13,FALSE)=0,"",VLOOKUP(_xlfn.TEXTBEFORE($J49,";",1,0,1),Table2[[Label]:[Reference(s)]],13,FALSE)), FIND("(10)", IF(VLOOKUP(_xlfn.TEXTBEFORE($J49,";",1,0,1),Table2[[Label]:[Reference(s)]],13,FALSE)=0,"",VLOOKUP(_xlfn.TEXTBEFORE($J49,";",1,0,1),Table2[[Label]:[Reference(s)]],13,FALSE))), LEN(IF(VLOOKUP(_xlfn.TEXTBEFORE($J49,";",1,0,1),Table2[[Label]:[Reference(s)]],13,FALSE)=0,"",VLOOKUP(_xlfn.TEXTBEFORE($J49,";",1,0,1),Table2[[Label]:[Reference(s)]],13,FALSE)))),"")</f>
        <v>(10) Funding Instrument Type, Opportunity Category</v>
      </c>
      <c r="S49" s="560" t="str">
        <f>IF(VLOOKUP(_xlfn.TEXTBEFORE($J49,";",1,0,1),Table2[[Label]:[Reference(s)]],14,FALSE)=0,"",VLOOKUP(_xlfn.TEXTBEFORE($J49,";",1,0,1),Table2[[Label]:[Reference(s)]],14,FALSE))</f>
        <v>(1) 2 CFR 200.203;
(2) GSDM v1.1;
(3) SAM.gov Assistance Listing
(10) Grants.gov</v>
      </c>
    </row>
    <row r="50" spans="1:19" ht="63.75" x14ac:dyDescent="0.25">
      <c r="A50" s="697"/>
      <c r="B50" s="610"/>
      <c r="C50" s="610"/>
      <c r="D50" s="610"/>
      <c r="E50" s="692"/>
      <c r="F50" s="610"/>
      <c r="G50" s="534" t="str">
        <f>IF(VLOOKUP(_xlfn.TEXTBEFORE($J50,";",1,0,1),Table2[[Label]:[Reference(s)]],2,FALSE)=0,"",VLOOKUP(_xlfn.TEXTBEFORE($J50,";",1,0,1),Table2[[Label]:[Reference(s)]],2,FALSE))</f>
        <v>The name of the form/legal instrument in which assistance is transmitted from the federal government, is initially received for use or distribution by the recipient, and in part determines the policy requirements that apply to the federal assistance as well as agency and recipient responsibilities underneath it.</v>
      </c>
      <c r="H50" s="610"/>
      <c r="I50" s="610"/>
      <c r="J50" s="548" t="s">
        <v>4470</v>
      </c>
      <c r="K50" s="549" t="s">
        <v>2086</v>
      </c>
      <c r="L50" s="534" t="str">
        <f>IF(VLOOKUP(_xlfn.TEXTBEFORE($J50,";",1,0,1),Table2[[Label]:[Reference(s)]],5,FALSE)=0,"",VLOOKUP(_xlfn.TEXTBEFORE($J50,";",1,0,1),Table2[[Label]:[Reference(s)]],5,FALSE))</f>
        <v>String</v>
      </c>
      <c r="M50" s="534" t="str">
        <f>IF(VLOOKUP(_xlfn.TEXTBEFORE($J50,";",1,0,1),Table2[[Label]:[Reference(s)]],6,FALSE)=0,"",VLOOKUP(_xlfn.TEXTBEFORE($J50,";",1,0,1),Table2[[Label]:[Reference(s)]],6,FALSE))</f>
        <v/>
      </c>
      <c r="N50" s="534" t="str">
        <f>IF(VLOOKUP(_xlfn.TEXTBEFORE($J50,";",1,0,1),Table2[[Label]:[Reference(s)]],7,FALSE)=0,"",VLOOKUP(_xlfn.TEXTBEFORE($J50,";",1,0,1),Table2[[Label]:[Reference(s)]],7,FALSE))</f>
        <v/>
      </c>
      <c r="O50" s="534" t="str">
        <f>IF(VLOOKUP(_xlfn.TEXTBEFORE($J50,";",1,0,1),Table2[[Label]:[Reference(s)]],8,FALSE)=0,"",VLOOKUP(_xlfn.TEXTBEFORE($J50,";",1,0,1),Table2[[Label]:[Reference(s)]],8,FALSE))</f>
        <v>(2) 255</v>
      </c>
      <c r="P50" s="534" t="str">
        <f>IF(VLOOKUP(_xlfn.TEXTBEFORE($J50,";",1,0,1),Table2[[Label]:[Reference(s)]],9,FALSE)=0,"",VLOOKUP(_xlfn.TEXTBEFORE($J50,";",1,0,1),Table2[[Label]:[Reference(s)]],9,FALSE))</f>
        <v>Please follow these instructions: Use domain values outlined in the 'Assistance Type' tab</v>
      </c>
      <c r="Q50" s="534" t="str">
        <f>IF(VLOOKUP(_xlfn.TEXTBEFORE($J50,";",1,0,1),Table2[[Label]:[Reference(s)]],10,FALSE)=0,"",VLOOKUP(_xlfn.TEXTBEFORE($J50,";",1,0,1),Table2[[Label]:[Reference(s)]],10,FALSE))</f>
        <v/>
      </c>
      <c r="R50" s="534" t="str">
        <f>IFERROR(MID(IF(VLOOKUP(_xlfn.TEXTBEFORE($J50,";",1,0,1),Table2[[Label]:[Reference(s)]],13,FALSE)=0,"",VLOOKUP(_xlfn.TEXTBEFORE($J50,";",1,0,1),Table2[[Label]:[Reference(s)]],13,FALSE)), FIND("(10)", IF(VLOOKUP(_xlfn.TEXTBEFORE($J50,";",1,0,1),Table2[[Label]:[Reference(s)]],13,FALSE)=0,"",VLOOKUP(_xlfn.TEXTBEFORE($J50,";",1,0,1),Table2[[Label]:[Reference(s)]],13,FALSE))), LEN(IF(VLOOKUP(_xlfn.TEXTBEFORE($J50,";",1,0,1),Table2[[Label]:[Reference(s)]],13,FALSE)=0,"",VLOOKUP(_xlfn.TEXTBEFORE($J50,";",1,0,1),Table2[[Label]:[Reference(s)]],13,FALSE)))),"")</f>
        <v>(10) Funding Instrument Type, Opportunity Category</v>
      </c>
      <c r="S50" s="550" t="str">
        <f>IF(VLOOKUP(_xlfn.TEXTBEFORE($J50,";",1,0,1),Table2[[Label]:[Reference(s)]],14,FALSE)=0,"",VLOOKUP(_xlfn.TEXTBEFORE($J50,";",1,0,1),Table2[[Label]:[Reference(s)]],14,FALSE))</f>
        <v>(2) GSDM v1.1
(3) SAM.gov Assistance Listing
(10) Grants.gov</v>
      </c>
    </row>
    <row r="51" spans="1:19" ht="54" customHeight="1" x14ac:dyDescent="0.25">
      <c r="A51" s="697"/>
      <c r="B51" s="610"/>
      <c r="C51" s="610"/>
      <c r="D51" s="610"/>
      <c r="E51" s="692" t="s">
        <v>2165</v>
      </c>
      <c r="F51" s="610" t="s">
        <v>2166</v>
      </c>
      <c r="G51" s="534" t="str">
        <f>IF(VLOOKUP(_xlfn.TEXTBEFORE($J51,";",1,0,1),Table2[[Label]:[Reference(s)]],2,FALSE)=0,"",VLOOKUP(_xlfn.TEXTBEFORE($J51,";",1,0,1),Table2[[Label]:[Reference(s)]],2,FALSE))</f>
        <v>A code that indicates the basis for selecting an award amount.</v>
      </c>
      <c r="H51" s="610" t="s">
        <v>1633</v>
      </c>
      <c r="I51" s="610" t="s">
        <v>4471</v>
      </c>
      <c r="J51" s="548" t="s">
        <v>4472</v>
      </c>
      <c r="K51" s="549" t="s">
        <v>2086</v>
      </c>
      <c r="L51" s="534" t="str">
        <f>IF(VLOOKUP(_xlfn.TEXTBEFORE($J51,";",1,0,1),Table2[[Label]:[Reference(s)]],5,FALSE)=0,"",VLOOKUP(_xlfn.TEXTBEFORE($J51,";",1,0,1),Table2[[Label]:[Reference(s)]],5,FALSE))</f>
        <v>String</v>
      </c>
      <c r="M51" s="534" t="str">
        <f>IF(VLOOKUP(_xlfn.TEXTBEFORE($J51,";",1,0,1),Table2[[Label]:[Reference(s)]],6,FALSE)=0,"",VLOOKUP(_xlfn.TEXTBEFORE($J51,";",1,0,1),Table2[[Label]:[Reference(s)]],6,FALSE))</f>
        <v>ANN</v>
      </c>
      <c r="N51" s="534" t="str">
        <f>IF(VLOOKUP(_xlfn.TEXTBEFORE($J51,";",1,0,1),Table2[[Label]:[Reference(s)]],7,FALSE)=0,"",VLOOKUP(_xlfn.TEXTBEFORE($J51,";",1,0,1),Table2[[Label]:[Reference(s)]],7,FALSE))</f>
        <v/>
      </c>
      <c r="O51" s="534">
        <f>IF(VLOOKUP(_xlfn.TEXTBEFORE($J51,";",1,0,1),Table2[[Label]:[Reference(s)]],8,FALSE)=0,"",VLOOKUP(_xlfn.TEXTBEFORE($J51,";",1,0,1),Table2[[Label]:[Reference(s)]],8,FALSE))</f>
        <v>3</v>
      </c>
      <c r="P51" s="534" t="str">
        <f>IF(VLOOKUP(_xlfn.TEXTBEFORE($J51,";",1,0,1),Table2[[Label]:[Reference(s)]],9,FALSE)=0,"",VLOOKUP(_xlfn.TEXTBEFORE($J51,";",1,0,1),Table2[[Label]:[Reference(s)]],9,FALSE))</f>
        <v>Please follow these instructions: Use domain values outlined in the 'Assistance Attribute' tab</v>
      </c>
      <c r="Q51" s="534" t="str">
        <f>IF(VLOOKUP(_xlfn.TEXTBEFORE($J51,";",1,0,1),Table2[[Label]:[Reference(s)]],10,FALSE)=0,"",VLOOKUP(_xlfn.TEXTBEFORE($J51,";",1,0,1),Table2[[Label]:[Reference(s)]],10,FALSE))</f>
        <v/>
      </c>
      <c r="R51" s="534" t="str">
        <f>IFERROR(MID(IF(VLOOKUP(_xlfn.TEXTBEFORE($J51,";",1,0,1),Table2[[Label]:[Reference(s)]],13,FALSE)=0,"",VLOOKUP(_xlfn.TEXTBEFORE($J51,";",1,0,1),Table2[[Label]:[Reference(s)]],13,FALSE)), FIND("(10)", IF(VLOOKUP(_xlfn.TEXTBEFORE($J51,";",1,0,1),Table2[[Label]:[Reference(s)]],13,FALSE)=0,"",VLOOKUP(_xlfn.TEXTBEFORE($J51,";",1,0,1),Table2[[Label]:[Reference(s)]],13,FALSE))), LEN(IF(VLOOKUP(_xlfn.TEXTBEFORE($J51,";",1,0,1),Table2[[Label]:[Reference(s)]],13,FALSE)=0,"",VLOOKUP(_xlfn.TEXTBEFORE($J51,";",1,0,1),Table2[[Label]:[Reference(s)]],13,FALSE)))),"")</f>
        <v/>
      </c>
      <c r="S51" s="550" t="str">
        <f>IF(VLOOKUP(_xlfn.TEXTBEFORE($J51,";",1,0,1),Table2[[Label]:[Reference(s)]],14,FALSE)=0,"",VLOOKUP(_xlfn.TEXTBEFORE($J51,";",1,0,1),Table2[[Label]:[Reference(s)]],14,FALSE))</f>
        <v>(1) 2 CFR 200.203;
(5) 31 USC 6102</v>
      </c>
    </row>
    <row r="52" spans="1:19" ht="54" customHeight="1" x14ac:dyDescent="0.25">
      <c r="A52" s="697"/>
      <c r="B52" s="610"/>
      <c r="C52" s="610"/>
      <c r="D52" s="610"/>
      <c r="E52" s="692"/>
      <c r="F52" s="610"/>
      <c r="G52" s="534" t="str">
        <f>IF(VLOOKUP(_xlfn.TEXTBEFORE($J52,";",1,0,1),Table2[[Label]:[Reference(s)]],2,FALSE)=0,"",VLOOKUP(_xlfn.TEXTBEFORE($J52,";",1,0,1),Table2[[Label]:[Reference(s)]],2,FALSE))</f>
        <v>The name of the basis for selecting an award amount.</v>
      </c>
      <c r="H52" s="610" t="s">
        <v>1633</v>
      </c>
      <c r="I52" s="610"/>
      <c r="J52" s="548" t="s">
        <v>4473</v>
      </c>
      <c r="K52" s="549" t="s">
        <v>2086</v>
      </c>
      <c r="L52" s="534" t="str">
        <f>IF(VLOOKUP(_xlfn.TEXTBEFORE($J52,";",1,0,1),Table2[[Label]:[Reference(s)]],5,FALSE)=0,"",VLOOKUP(_xlfn.TEXTBEFORE($J52,";",1,0,1),Table2[[Label]:[Reference(s)]],5,FALSE))</f>
        <v>String</v>
      </c>
      <c r="M52" s="534" t="str">
        <f>IF(VLOOKUP(_xlfn.TEXTBEFORE($J52,";",1,0,1),Table2[[Label]:[Reference(s)]],6,FALSE)=0,"",VLOOKUP(_xlfn.TEXTBEFORE($J52,";",1,0,1),Table2[[Label]:[Reference(s)]],6,FALSE))</f>
        <v/>
      </c>
      <c r="N52" s="534" t="str">
        <f>IF(VLOOKUP(_xlfn.TEXTBEFORE($J52,";",1,0,1),Table2[[Label]:[Reference(s)]],7,FALSE)=0,"",VLOOKUP(_xlfn.TEXTBEFORE($J52,";",1,0,1),Table2[[Label]:[Reference(s)]],7,FALSE))</f>
        <v/>
      </c>
      <c r="O52" s="534">
        <f>IF(VLOOKUP(_xlfn.TEXTBEFORE($J52,";",1,0,1),Table2[[Label]:[Reference(s)]],8,FALSE)=0,"",VLOOKUP(_xlfn.TEXTBEFORE($J52,";",1,0,1),Table2[[Label]:[Reference(s)]],8,FALSE))</f>
        <v>50</v>
      </c>
      <c r="P52" s="534" t="str">
        <f>IF(VLOOKUP(_xlfn.TEXTBEFORE($J52,";",1,0,1),Table2[[Label]:[Reference(s)]],9,FALSE)=0,"",VLOOKUP(_xlfn.TEXTBEFORE($J52,";",1,0,1),Table2[[Label]:[Reference(s)]],9,FALSE))</f>
        <v>Please follow these instructions: Use domain values outlined in the 'Assistance Attribute' tab</v>
      </c>
      <c r="Q52" s="534" t="str">
        <f>IF(VLOOKUP(_xlfn.TEXTBEFORE($J52,";",1,0,1),Table2[[Label]:[Reference(s)]],10,FALSE)=0,"",VLOOKUP(_xlfn.TEXTBEFORE($J52,";",1,0,1),Table2[[Label]:[Reference(s)]],10,FALSE))</f>
        <v/>
      </c>
      <c r="R52" s="534" t="str">
        <f>IFERROR(MID(IF(VLOOKUP(_xlfn.TEXTBEFORE($J52,";",1,0,1),Table2[[Label]:[Reference(s)]],13,FALSE)=0,"",VLOOKUP(_xlfn.TEXTBEFORE($J52,";",1,0,1),Table2[[Label]:[Reference(s)]],13,FALSE)), FIND("(10)", IF(VLOOKUP(_xlfn.TEXTBEFORE($J52,";",1,0,1),Table2[[Label]:[Reference(s)]],13,FALSE)=0,"",VLOOKUP(_xlfn.TEXTBEFORE($J52,";",1,0,1),Table2[[Label]:[Reference(s)]],13,FALSE))), LEN(IF(VLOOKUP(_xlfn.TEXTBEFORE($J52,";",1,0,1),Table2[[Label]:[Reference(s)]],13,FALSE)=0,"",VLOOKUP(_xlfn.TEXTBEFORE($J52,";",1,0,1),Table2[[Label]:[Reference(s)]],13,FALSE)))),"")</f>
        <v/>
      </c>
      <c r="S52" s="550" t="str">
        <f>IF(VLOOKUP(_xlfn.TEXTBEFORE($J52,";",1,0,1),Table2[[Label]:[Reference(s)]],14,FALSE)=0,"",VLOOKUP(_xlfn.TEXTBEFORE($J52,";",1,0,1),Table2[[Label]:[Reference(s)]],14,FALSE))</f>
        <v>(1) 2 CFR 200.203;
(5) 31 USC 6102</v>
      </c>
    </row>
    <row r="53" spans="1:19" ht="72" customHeight="1" x14ac:dyDescent="0.25">
      <c r="A53" s="697"/>
      <c r="B53" s="610"/>
      <c r="C53" s="610"/>
      <c r="D53" s="610"/>
      <c r="E53" s="692" t="s">
        <v>2167</v>
      </c>
      <c r="F53" s="610" t="s">
        <v>2168</v>
      </c>
      <c r="G53" s="534" t="str">
        <f>IF(VLOOKUP(_xlfn.TEXTBEFORE($J53,";",1,0,1),Table2[[Label]:[Reference(s)]],2,FALSE)=0,"",VLOOKUP(_xlfn.TEXTBEFORE($J53,";",1,0,1),Table2[[Label]:[Reference(s)]],2,FALSE))</f>
        <v>A code that indicates the basis for selecting an award recipient.</v>
      </c>
      <c r="H53" s="610" t="s">
        <v>1633</v>
      </c>
      <c r="I53" s="610" t="s">
        <v>4474</v>
      </c>
      <c r="J53" s="548" t="s">
        <v>4475</v>
      </c>
      <c r="K53" s="549" t="s">
        <v>2086</v>
      </c>
      <c r="L53" s="534" t="str">
        <f>IF(VLOOKUP(_xlfn.TEXTBEFORE($J53,";",1,0,1),Table2[[Label]:[Reference(s)]],5,FALSE)=0,"",VLOOKUP(_xlfn.TEXTBEFORE($J53,";",1,0,1),Table2[[Label]:[Reference(s)]],5,FALSE))</f>
        <v>String</v>
      </c>
      <c r="M53" s="534" t="str">
        <f>IF(VLOOKUP(_xlfn.TEXTBEFORE($J53,";",1,0,1),Table2[[Label]:[Reference(s)]],6,FALSE)=0,"",VLOOKUP(_xlfn.TEXTBEFORE($J53,";",1,0,1),Table2[[Label]:[Reference(s)]],6,FALSE))</f>
        <v>ANN</v>
      </c>
      <c r="N53" s="534" t="str">
        <f>IF(VLOOKUP(_xlfn.TEXTBEFORE($J53,";",1,0,1),Table2[[Label]:[Reference(s)]],7,FALSE)=0,"",VLOOKUP(_xlfn.TEXTBEFORE($J53,";",1,0,1),Table2[[Label]:[Reference(s)]],7,FALSE))</f>
        <v/>
      </c>
      <c r="O53" s="534">
        <f>IF(VLOOKUP(_xlfn.TEXTBEFORE($J53,";",1,0,1),Table2[[Label]:[Reference(s)]],8,FALSE)=0,"",VLOOKUP(_xlfn.TEXTBEFORE($J53,";",1,0,1),Table2[[Label]:[Reference(s)]],8,FALSE))</f>
        <v>3</v>
      </c>
      <c r="P53" s="534" t="str">
        <f>IF(VLOOKUP(_xlfn.TEXTBEFORE($J53,";",1,0,1),Table2[[Label]:[Reference(s)]],9,FALSE)=0,"",VLOOKUP(_xlfn.TEXTBEFORE($J53,";",1,0,1),Table2[[Label]:[Reference(s)]],9,FALSE))</f>
        <v>Please follow these instructions: Use domain values outlined in the 'Assistance Attribute' tab</v>
      </c>
      <c r="Q53" s="534" t="str">
        <f>IF(VLOOKUP(_xlfn.TEXTBEFORE($J53,";",1,0,1),Table2[[Label]:[Reference(s)]],10,FALSE)=0,"",VLOOKUP(_xlfn.TEXTBEFORE($J53,";",1,0,1),Table2[[Label]:[Reference(s)]],10,FALSE))</f>
        <v/>
      </c>
      <c r="R53" s="534" t="str">
        <f>IFERROR(MID(IF(VLOOKUP(_xlfn.TEXTBEFORE($J53,";",1,0,1),Table2[[Label]:[Reference(s)]],13,FALSE)=0,"",VLOOKUP(_xlfn.TEXTBEFORE($J53,";",1,0,1),Table2[[Label]:[Reference(s)]],13,FALSE)), FIND("(10)", IF(VLOOKUP(_xlfn.TEXTBEFORE($J53,";",1,0,1),Table2[[Label]:[Reference(s)]],13,FALSE)=0,"",VLOOKUP(_xlfn.TEXTBEFORE($J53,";",1,0,1),Table2[[Label]:[Reference(s)]],13,FALSE))), LEN(IF(VLOOKUP(_xlfn.TEXTBEFORE($J53,";",1,0,1),Table2[[Label]:[Reference(s)]],13,FALSE)=0,"",VLOOKUP(_xlfn.TEXTBEFORE($J53,";",1,0,1),Table2[[Label]:[Reference(s)]],13,FALSE)))),"")</f>
        <v/>
      </c>
      <c r="S53" s="550" t="str">
        <f>IF(VLOOKUP(_xlfn.TEXTBEFORE($J53,";",1,0,1),Table2[[Label]:[Reference(s)]],14,FALSE)=0,"",VLOOKUP(_xlfn.TEXTBEFORE($J53,";",1,0,1),Table2[[Label]:[Reference(s)]],14,FALSE))</f>
        <v>(1) 2 CFR 200.203;
(5) 31 USC 6102</v>
      </c>
    </row>
    <row r="54" spans="1:19" ht="63.75" customHeight="1" x14ac:dyDescent="0.25">
      <c r="A54" s="697"/>
      <c r="B54" s="610"/>
      <c r="C54" s="610"/>
      <c r="D54" s="610"/>
      <c r="E54" s="692"/>
      <c r="F54" s="610" t="s">
        <v>1744</v>
      </c>
      <c r="G54" s="534" t="str">
        <f>IF(VLOOKUP(_xlfn.TEXTBEFORE($J54,";",1,0,1),Table2[[Label]:[Reference(s)]],2,FALSE)=0,"",VLOOKUP(_xlfn.TEXTBEFORE($J54,";",1,0,1),Table2[[Label]:[Reference(s)]],2,FALSE))</f>
        <v>The name of the basis for selecting an award recipient.</v>
      </c>
      <c r="H54" s="610" t="s">
        <v>1633</v>
      </c>
      <c r="I54" s="610"/>
      <c r="J54" s="548" t="s">
        <v>4476</v>
      </c>
      <c r="K54" s="549" t="s">
        <v>2086</v>
      </c>
      <c r="L54" s="534" t="str">
        <f>IF(VLOOKUP(_xlfn.TEXTBEFORE($J54,";",1,0,1),Table2[[Label]:[Reference(s)]],5,FALSE)=0,"",VLOOKUP(_xlfn.TEXTBEFORE($J54,";",1,0,1),Table2[[Label]:[Reference(s)]],5,FALSE))</f>
        <v>String</v>
      </c>
      <c r="M54" s="534" t="str">
        <f>IF(VLOOKUP(_xlfn.TEXTBEFORE($J54,";",1,0,1),Table2[[Label]:[Reference(s)]],6,FALSE)=0,"",VLOOKUP(_xlfn.TEXTBEFORE($J54,";",1,0,1),Table2[[Label]:[Reference(s)]],6,FALSE))</f>
        <v/>
      </c>
      <c r="N54" s="534" t="str">
        <f>IF(VLOOKUP(_xlfn.TEXTBEFORE($J54,";",1,0,1),Table2[[Label]:[Reference(s)]],7,FALSE)=0,"",VLOOKUP(_xlfn.TEXTBEFORE($J54,";",1,0,1),Table2[[Label]:[Reference(s)]],7,FALSE))</f>
        <v/>
      </c>
      <c r="O54" s="534">
        <f>IF(VLOOKUP(_xlfn.TEXTBEFORE($J54,";",1,0,1),Table2[[Label]:[Reference(s)]],8,FALSE)=0,"",VLOOKUP(_xlfn.TEXTBEFORE($J54,";",1,0,1),Table2[[Label]:[Reference(s)]],8,FALSE))</f>
        <v>100</v>
      </c>
      <c r="P54" s="534" t="str">
        <f>IF(VLOOKUP(_xlfn.TEXTBEFORE($J54,";",1,0,1),Table2[[Label]:[Reference(s)]],9,FALSE)=0,"",VLOOKUP(_xlfn.TEXTBEFORE($J54,";",1,0,1),Table2[[Label]:[Reference(s)]],9,FALSE))</f>
        <v>Please follow these instructions: Use domain values outlined in the 'Assistance Attribute' tab</v>
      </c>
      <c r="Q54" s="534" t="str">
        <f>IF(VLOOKUP(_xlfn.TEXTBEFORE($J54,";",1,0,1),Table2[[Label]:[Reference(s)]],10,FALSE)=0,"",VLOOKUP(_xlfn.TEXTBEFORE($J54,";",1,0,1),Table2[[Label]:[Reference(s)]],10,FALSE))</f>
        <v/>
      </c>
      <c r="R54" s="534" t="str">
        <f>IFERROR(MID(IF(VLOOKUP(_xlfn.TEXTBEFORE($J54,";",1,0,1),Table2[[Label]:[Reference(s)]],13,FALSE)=0,"",VLOOKUP(_xlfn.TEXTBEFORE($J54,";",1,0,1),Table2[[Label]:[Reference(s)]],13,FALSE)), FIND("(10)", IF(VLOOKUP(_xlfn.TEXTBEFORE($J54,";",1,0,1),Table2[[Label]:[Reference(s)]],13,FALSE)=0,"",VLOOKUP(_xlfn.TEXTBEFORE($J54,";",1,0,1),Table2[[Label]:[Reference(s)]],13,FALSE))), LEN(IF(VLOOKUP(_xlfn.TEXTBEFORE($J54,";",1,0,1),Table2[[Label]:[Reference(s)]],13,FALSE)=0,"",VLOOKUP(_xlfn.TEXTBEFORE($J54,";",1,0,1),Table2[[Label]:[Reference(s)]],13,FALSE)))),"")</f>
        <v/>
      </c>
      <c r="S54" s="550" t="str">
        <f>IF(VLOOKUP(_xlfn.TEXTBEFORE($J54,";",1,0,1),Table2[[Label]:[Reference(s)]],14,FALSE)=0,"",VLOOKUP(_xlfn.TEXTBEFORE($J54,";",1,0,1),Table2[[Label]:[Reference(s)]],14,FALSE))</f>
        <v>(1) 2 CFR 200.203;
(5) 31 USC 6102</v>
      </c>
    </row>
    <row r="55" spans="1:19" ht="56.25" customHeight="1" x14ac:dyDescent="0.25">
      <c r="A55" s="697"/>
      <c r="B55" s="610"/>
      <c r="C55" s="610"/>
      <c r="D55" s="610"/>
      <c r="E55" s="546" t="s">
        <v>2169</v>
      </c>
      <c r="F55" s="547" t="s">
        <v>2170</v>
      </c>
      <c r="G55" s="534" t="str">
        <f>IF(VLOOKUP(_xlfn.TEXTBEFORE($J55,";",1,0,1),Table2[[Label]:[Reference(s)]],2,FALSE)=0,"",VLOOKUP(_xlfn.TEXTBEFORE($J55,";",1,0,1),Table2[[Label]:[Reference(s)]],2,FALSE))</f>
        <v>The federal government fiscal year in which the funding opportunity funds will be available.</v>
      </c>
      <c r="H55" s="547" t="s">
        <v>1633</v>
      </c>
      <c r="I55" s="547" t="s">
        <v>1639</v>
      </c>
      <c r="J55" s="548" t="s">
        <v>1043</v>
      </c>
      <c r="K55" s="549" t="s">
        <v>1640</v>
      </c>
      <c r="L55" s="534" t="str">
        <f>IF(VLOOKUP(_xlfn.TEXTBEFORE($J55,";",1,0,1),Table2[[Label]:[Reference(s)]],5,FALSE)=0,"",VLOOKUP(_xlfn.TEXTBEFORE($J55,";",1,0,1),Table2[[Label]:[Reference(s)]],5,FALSE))</f>
        <v>Integer</v>
      </c>
      <c r="M55" s="534" t="str">
        <f>IF(VLOOKUP(_xlfn.TEXTBEFORE($J55,";",1,0,1),Table2[[Label]:[Reference(s)]],6,FALSE)=0,"",VLOOKUP(_xlfn.TEXTBEFORE($J55,";",1,0,1),Table2[[Label]:[Reference(s)]],6,FALSE))</f>
        <v>NNNN</v>
      </c>
      <c r="N55" s="534" t="str">
        <f>IF(VLOOKUP(_xlfn.TEXTBEFORE($J55,";",1,0,1),Table2[[Label]:[Reference(s)]],7,FALSE)=0,"",VLOOKUP(_xlfn.TEXTBEFORE($J55,";",1,0,1),Table2[[Label]:[Reference(s)]],7,FALSE))</f>
        <v>(2) 4</v>
      </c>
      <c r="O55" s="534" t="str">
        <f>IF(VLOOKUP(_xlfn.TEXTBEFORE($J55,";",1,0,1),Table2[[Label]:[Reference(s)]],8,FALSE)=0,"",VLOOKUP(_xlfn.TEXTBEFORE($J55,";",1,0,1),Table2[[Label]:[Reference(s)]],8,FALSE))</f>
        <v>(2) 4</v>
      </c>
      <c r="P55" s="534" t="str">
        <f>IF(VLOOKUP(_xlfn.TEXTBEFORE($J55,";",1,0,1),Table2[[Label]:[Reference(s)]],9,FALSE)=0,"",VLOOKUP(_xlfn.TEXTBEFORE($J55,";",1,0,1),Table2[[Label]:[Reference(s)]],9,FALSE))</f>
        <v/>
      </c>
      <c r="Q55" s="534" t="str">
        <f>IF(VLOOKUP(_xlfn.TEXTBEFORE($J55,";",1,0,1),Table2[[Label]:[Reference(s)]],10,FALSE)=0,"",VLOOKUP(_xlfn.TEXTBEFORE($J55,";",1,0,1),Table2[[Label]:[Reference(s)]],10,FALSE))</f>
        <v/>
      </c>
      <c r="R55" s="534" t="str">
        <f>IFERROR(MID(IF(VLOOKUP(_xlfn.TEXTBEFORE($J55,";",1,0,1),Table2[[Label]:[Reference(s)]],13,FALSE)=0,"",VLOOKUP(_xlfn.TEXTBEFORE($J55,";",1,0,1),Table2[[Label]:[Reference(s)]],13,FALSE)), FIND("(10)", IF(VLOOKUP(_xlfn.TEXTBEFORE($J55,";",1,0,1),Table2[[Label]:[Reference(s)]],13,FALSE)=0,"",VLOOKUP(_xlfn.TEXTBEFORE($J55,";",1,0,1),Table2[[Label]:[Reference(s)]],13,FALSE))), LEN(IF(VLOOKUP(_xlfn.TEXTBEFORE($J55,";",1,0,1),Table2[[Label]:[Reference(s)]],13,FALSE)=0,"",VLOOKUP(_xlfn.TEXTBEFORE($J55,";",1,0,1),Table2[[Label]:[Reference(s)]],13,FALSE)))),"")</f>
        <v/>
      </c>
      <c r="S55" s="550" t="str">
        <f>IF(VLOOKUP(_xlfn.TEXTBEFORE($J55,";",1,0,1),Table2[[Label]:[Reference(s)]],14,FALSE)=0,"",VLOOKUP(_xlfn.TEXTBEFORE($J55,";",1,0,1),Table2[[Label]:[Reference(s)]],14,FALSE))</f>
        <v>(1) Appendix I to Part 200, Title 2</v>
      </c>
    </row>
    <row r="56" spans="1:19" ht="56.25" customHeight="1" x14ac:dyDescent="0.25">
      <c r="A56" s="697"/>
      <c r="B56" s="610"/>
      <c r="C56" s="610"/>
      <c r="D56" s="610"/>
      <c r="E56" s="546" t="s">
        <v>2171</v>
      </c>
      <c r="F56" s="547" t="s">
        <v>2172</v>
      </c>
      <c r="G56" s="534" t="str">
        <f>IF(VLOOKUP(_xlfn.TEXTBEFORE($J56,";",1,0,1),Table2[[Label]:[Reference(s)]],2,FALSE)=0,"",VLOOKUP(_xlfn.TEXTBEFORE($J56,";",1,0,1),Table2[[Label]:[Reference(s)]],2,FALSE))</f>
        <v>The estimated total amount that will be available under the Funding Opportunity in the fiscal year identified</v>
      </c>
      <c r="H56" s="547" t="s">
        <v>1633</v>
      </c>
      <c r="I56" s="547" t="s">
        <v>1639</v>
      </c>
      <c r="J56" s="548" t="s">
        <v>1036</v>
      </c>
      <c r="K56" s="549" t="s">
        <v>1640</v>
      </c>
      <c r="L56" s="534" t="str">
        <f>IF(VLOOKUP(_xlfn.TEXTBEFORE($J56,";",1,0,1),Table2[[Label]:[Reference(s)]],5,FALSE)=0,"",VLOOKUP(_xlfn.TEXTBEFORE($J56,";",1,0,1),Table2[[Label]:[Reference(s)]],5,FALSE))</f>
        <v>Integer</v>
      </c>
      <c r="M56" s="534" t="str">
        <f>IF(VLOOKUP(_xlfn.TEXTBEFORE($J56,";",1,0,1),Table2[[Label]:[Reference(s)]],6,FALSE)=0,"",VLOOKUP(_xlfn.TEXTBEFORE($J56,";",1,0,1),Table2[[Label]:[Reference(s)]],6,FALSE))</f>
        <v/>
      </c>
      <c r="N56" s="534" t="str">
        <f>IF(VLOOKUP(_xlfn.TEXTBEFORE($J56,";",1,0,1),Table2[[Label]:[Reference(s)]],7,FALSE)=0,"",VLOOKUP(_xlfn.TEXTBEFORE($J56,";",1,0,1),Table2[[Label]:[Reference(s)]],7,FALSE))</f>
        <v/>
      </c>
      <c r="O56" s="534">
        <f>IF(VLOOKUP(_xlfn.TEXTBEFORE($J56,";",1,0,1),Table2[[Label]:[Reference(s)]],8,FALSE)=0,"",VLOOKUP(_xlfn.TEXTBEFORE($J56,";",1,0,1),Table2[[Label]:[Reference(s)]],8,FALSE))</f>
        <v>20</v>
      </c>
      <c r="P56" s="534" t="str">
        <f>IF(VLOOKUP(_xlfn.TEXTBEFORE($J56,";",1,0,1),Table2[[Label]:[Reference(s)]],9,FALSE)=0,"",VLOOKUP(_xlfn.TEXTBEFORE($J56,";",1,0,1),Table2[[Label]:[Reference(s)]],9,FALSE))</f>
        <v/>
      </c>
      <c r="Q56" s="534" t="str">
        <f>IF(VLOOKUP(_xlfn.TEXTBEFORE($J56,";",1,0,1),Table2[[Label]:[Reference(s)]],10,FALSE)=0,"",VLOOKUP(_xlfn.TEXTBEFORE($J56,";",1,0,1),Table2[[Label]:[Reference(s)]],10,FALSE))</f>
        <v/>
      </c>
      <c r="R56" s="534" t="str">
        <f>IFERROR(MID(IF(VLOOKUP(_xlfn.TEXTBEFORE($J56,";",1,0,1),Table2[[Label]:[Reference(s)]],13,FALSE)=0,"",VLOOKUP(_xlfn.TEXTBEFORE($J56,";",1,0,1),Table2[[Label]:[Reference(s)]],13,FALSE)), FIND("(10)", IF(VLOOKUP(_xlfn.TEXTBEFORE($J56,";",1,0,1),Table2[[Label]:[Reference(s)]],13,FALSE)=0,"",VLOOKUP(_xlfn.TEXTBEFORE($J56,";",1,0,1),Table2[[Label]:[Reference(s)]],13,FALSE))), LEN(IF(VLOOKUP(_xlfn.TEXTBEFORE($J56,";",1,0,1),Table2[[Label]:[Reference(s)]],13,FALSE)=0,"",VLOOKUP(_xlfn.TEXTBEFORE($J56,";",1,0,1),Table2[[Label]:[Reference(s)]],13,FALSE)))),"")</f>
        <v/>
      </c>
      <c r="S56" s="550" t="str">
        <f>IF(VLOOKUP(_xlfn.TEXTBEFORE($J56,";",1,0,1),Table2[[Label]:[Reference(s)]],14,FALSE)=0,"",VLOOKUP(_xlfn.TEXTBEFORE($J56,";",1,0,1),Table2[[Label]:[Reference(s)]],14,FALSE))</f>
        <v>(1) Appendix I to Part 200, Title 2</v>
      </c>
    </row>
    <row r="57" spans="1:19" ht="56.25" customHeight="1" thickBot="1" x14ac:dyDescent="0.3">
      <c r="A57" s="698"/>
      <c r="B57" s="621"/>
      <c r="C57" s="621"/>
      <c r="D57" s="621"/>
      <c r="E57" s="563" t="s">
        <v>2173</v>
      </c>
      <c r="F57" s="564" t="s">
        <v>2174</v>
      </c>
      <c r="G57" s="567" t="str">
        <f>IF(VLOOKUP(_xlfn.TEXTBEFORE($J57,";",1,0,1),Table2[[Label]:[Reference(s)]],2,FALSE)=0,"",VLOOKUP(_xlfn.TEXTBEFORE($J57,";",1,0,1),Table2[[Label]:[Reference(s)]],2,FALSE))</f>
        <v>A description of additional information related to the estimated amount available under the funding opportunity, including different funding options and award amount ranges</v>
      </c>
      <c r="H57" s="564" t="s">
        <v>1638</v>
      </c>
      <c r="I57" s="564" t="s">
        <v>1639</v>
      </c>
      <c r="J57" s="568" t="s">
        <v>1037</v>
      </c>
      <c r="K57" s="562" t="s">
        <v>1640</v>
      </c>
      <c r="L57" s="567" t="str">
        <f>IF(VLOOKUP(_xlfn.TEXTBEFORE($J57,";",1,0,1),Table2[[Label]:[Reference(s)]],5,FALSE)=0,"",VLOOKUP(_xlfn.TEXTBEFORE($J57,";",1,0,1),Table2[[Label]:[Reference(s)]],5,FALSE))</f>
        <v>String</v>
      </c>
      <c r="M57" s="567" t="str">
        <f>IF(VLOOKUP(_xlfn.TEXTBEFORE($J57,";",1,0,1),Table2[[Label]:[Reference(s)]],6,FALSE)=0,"",VLOOKUP(_xlfn.TEXTBEFORE($J57,";",1,0,1),Table2[[Label]:[Reference(s)]],6,FALSE))</f>
        <v/>
      </c>
      <c r="N57" s="567" t="str">
        <f>IF(VLOOKUP(_xlfn.TEXTBEFORE($J57,";",1,0,1),Table2[[Label]:[Reference(s)]],7,FALSE)=0,"",VLOOKUP(_xlfn.TEXTBEFORE($J57,";",1,0,1),Table2[[Label]:[Reference(s)]],7,FALSE))</f>
        <v/>
      </c>
      <c r="O57" s="567">
        <f>IF(VLOOKUP(_xlfn.TEXTBEFORE($J57,";",1,0,1),Table2[[Label]:[Reference(s)]],8,FALSE)=0,"",VLOOKUP(_xlfn.TEXTBEFORE($J57,";",1,0,1),Table2[[Label]:[Reference(s)]],8,FALSE))</f>
        <v>2000</v>
      </c>
      <c r="P57" s="567" t="str">
        <f>IF(VLOOKUP(_xlfn.TEXTBEFORE($J57,";",1,0,1),Table2[[Label]:[Reference(s)]],9,FALSE)=0,"",VLOOKUP(_xlfn.TEXTBEFORE($J57,";",1,0,1),Table2[[Label]:[Reference(s)]],9,FALSE))</f>
        <v/>
      </c>
      <c r="Q57" s="567" t="str">
        <f>IF(VLOOKUP(_xlfn.TEXTBEFORE($J57,";",1,0,1),Table2[[Label]:[Reference(s)]],10,FALSE)=0,"",VLOOKUP(_xlfn.TEXTBEFORE($J57,";",1,0,1),Table2[[Label]:[Reference(s)]],10,FALSE))</f>
        <v/>
      </c>
      <c r="R57" s="567" t="str">
        <f>IFERROR(MID(IF(VLOOKUP(_xlfn.TEXTBEFORE($J57,";",1,0,1),Table2[[Label]:[Reference(s)]],13,FALSE)=0,"",VLOOKUP(_xlfn.TEXTBEFORE($J57,";",1,0,1),Table2[[Label]:[Reference(s)]],13,FALSE)), FIND("(10)", IF(VLOOKUP(_xlfn.TEXTBEFORE($J57,";",1,0,1),Table2[[Label]:[Reference(s)]],13,FALSE)=0,"",VLOOKUP(_xlfn.TEXTBEFORE($J57,";",1,0,1),Table2[[Label]:[Reference(s)]],13,FALSE))), LEN(IF(VLOOKUP(_xlfn.TEXTBEFORE($J57,";",1,0,1),Table2[[Label]:[Reference(s)]],13,FALSE)=0,"",VLOOKUP(_xlfn.TEXTBEFORE($J57,";",1,0,1),Table2[[Label]:[Reference(s)]],13,FALSE)))),"")</f>
        <v/>
      </c>
      <c r="S57" s="569" t="str">
        <f>IF(VLOOKUP(_xlfn.TEXTBEFORE($J57,";",1,0,1),Table2[[Label]:[Reference(s)]],14,FALSE)=0,"",VLOOKUP(_xlfn.TEXTBEFORE($J57,";",1,0,1),Table2[[Label]:[Reference(s)]],14,FALSE))</f>
        <v>(1) Appendix I to Part 200, Title 2</v>
      </c>
    </row>
    <row r="58" spans="1:19" ht="51" x14ac:dyDescent="0.25">
      <c r="A58" s="701">
        <v>1.1000000000000001</v>
      </c>
      <c r="B58" s="620" t="s">
        <v>2084</v>
      </c>
      <c r="C58" s="620" t="s">
        <v>2175</v>
      </c>
      <c r="D58" s="620" t="s">
        <v>4477</v>
      </c>
      <c r="E58" s="556" t="s">
        <v>2176</v>
      </c>
      <c r="F58" s="557" t="s">
        <v>2177</v>
      </c>
      <c r="G58" s="558" t="str">
        <f>IF(VLOOKUP(_xlfn.TEXTBEFORE($J58,";",1,0,1),Table2[[Label]:[Reference(s)]],2,FALSE)=0,"",VLOOKUP(_xlfn.TEXTBEFORE($J58,";",1,0,1),Table2[[Label]:[Reference(s)]],2,FALSE))</f>
        <v>The name of the grantmaking agency funding opportunity project for which the funding opportunity project goals, objectives, and intended results align with the program (assistance listing) and are described in the Notice of Funding Opportunity (NOFO).</v>
      </c>
      <c r="H58" s="557" t="s">
        <v>1633</v>
      </c>
      <c r="I58" s="557" t="s">
        <v>1639</v>
      </c>
      <c r="J58" s="559" t="s">
        <v>1152</v>
      </c>
      <c r="K58" s="555" t="s">
        <v>1640</v>
      </c>
      <c r="L58" s="558" t="str">
        <f>IF(VLOOKUP(_xlfn.TEXTBEFORE($J58,";",1,0,1),Table2[[Label]:[Reference(s)]],5,FALSE)=0,"",VLOOKUP(_xlfn.TEXTBEFORE($J58,";",1,0,1),Table2[[Label]:[Reference(s)]],5,FALSE))</f>
        <v>String</v>
      </c>
      <c r="M58" s="558" t="str">
        <f>IF(VLOOKUP(_xlfn.TEXTBEFORE($J58,";",1,0,1),Table2[[Label]:[Reference(s)]],6,FALSE)=0,"",VLOOKUP(_xlfn.TEXTBEFORE($J58,";",1,0,1),Table2[[Label]:[Reference(s)]],6,FALSE))</f>
        <v/>
      </c>
      <c r="N58" s="558" t="str">
        <f>IF(VLOOKUP(_xlfn.TEXTBEFORE($J58,";",1,0,1),Table2[[Label]:[Reference(s)]],7,FALSE)=0,"",VLOOKUP(_xlfn.TEXTBEFORE($J58,";",1,0,1),Table2[[Label]:[Reference(s)]],7,FALSE))</f>
        <v/>
      </c>
      <c r="O58" s="558">
        <f>IF(VLOOKUP(_xlfn.TEXTBEFORE($J58,";",1,0,1),Table2[[Label]:[Reference(s)]],8,FALSE)=0,"",VLOOKUP(_xlfn.TEXTBEFORE($J58,";",1,0,1),Table2[[Label]:[Reference(s)]],8,FALSE))</f>
        <v>255</v>
      </c>
      <c r="P58" s="558" t="str">
        <f>IF(VLOOKUP(_xlfn.TEXTBEFORE($J58,";",1,0,1),Table2[[Label]:[Reference(s)]],9,FALSE)=0,"",VLOOKUP(_xlfn.TEXTBEFORE($J58,";",1,0,1),Table2[[Label]:[Reference(s)]],9,FALSE))</f>
        <v/>
      </c>
      <c r="Q58" s="558" t="str">
        <f>IF(VLOOKUP(_xlfn.TEXTBEFORE($J58,";",1,0,1),Table2[[Label]:[Reference(s)]],10,FALSE)=0,"",VLOOKUP(_xlfn.TEXTBEFORE($J58,";",1,0,1),Table2[[Label]:[Reference(s)]],10,FALSE))</f>
        <v/>
      </c>
      <c r="R58" s="558" t="str">
        <f>IFERROR(MID(IF(VLOOKUP(_xlfn.TEXTBEFORE($J58,";",1,0,1),Table2[[Label]:[Reference(s)]],13,FALSE)=0,"",VLOOKUP(_xlfn.TEXTBEFORE($J58,";",1,0,1),Table2[[Label]:[Reference(s)]],13,FALSE)), FIND("(10)", IF(VLOOKUP(_xlfn.TEXTBEFORE($J58,";",1,0,1),Table2[[Label]:[Reference(s)]],13,FALSE)=0,"",VLOOKUP(_xlfn.TEXTBEFORE($J58,";",1,0,1),Table2[[Label]:[Reference(s)]],13,FALSE))), LEN(IF(VLOOKUP(_xlfn.TEXTBEFORE($J58,";",1,0,1),Table2[[Label]:[Reference(s)]],13,FALSE)=0,"",VLOOKUP(_xlfn.TEXTBEFORE($J58,";",1,0,1),Table2[[Label]:[Reference(s)]],13,FALSE)))),"")</f>
        <v/>
      </c>
      <c r="S58" s="560" t="str">
        <f>IF(VLOOKUP(_xlfn.TEXTBEFORE($J58,";",1,0,1),Table2[[Label]:[Reference(s)]],14,FALSE)=0,"",VLOOKUP(_xlfn.TEXTBEFORE($J58,";",1,0,1),Table2[[Label]:[Reference(s)]],14,FALSE))</f>
        <v>(1) Appendix I to Part 200, Title 2</v>
      </c>
    </row>
    <row r="59" spans="1:19" ht="25.5" x14ac:dyDescent="0.25">
      <c r="A59" s="702"/>
      <c r="B59" s="610"/>
      <c r="C59" s="610"/>
      <c r="D59" s="610"/>
      <c r="E59" s="546" t="s">
        <v>2178</v>
      </c>
      <c r="F59" s="547" t="s">
        <v>2179</v>
      </c>
      <c r="G59" s="534" t="str">
        <f>IF(VLOOKUP(_xlfn.TEXTBEFORE($J59,";",1,0,1),Table2[[Label]:[Reference(s)]],2,FALSE)=0,"",VLOOKUP(_xlfn.TEXTBEFORE($J59,";",1,0,1),Table2[[Label]:[Reference(s)]],2,FALSE))</f>
        <v>The unique identifier of the funding opportunity project(s) associated with the Notice of Funding Opportunity (NOFO).</v>
      </c>
      <c r="H59" s="547" t="s">
        <v>1652</v>
      </c>
      <c r="I59" s="547" t="s">
        <v>2180</v>
      </c>
      <c r="J59" s="548" t="s">
        <v>1151</v>
      </c>
      <c r="K59" s="549" t="s">
        <v>1640</v>
      </c>
      <c r="L59" s="534" t="str">
        <f>IF(VLOOKUP(_xlfn.TEXTBEFORE($J59,";",1,0,1),Table2[[Label]:[Reference(s)]],5,FALSE)=0,"",VLOOKUP(_xlfn.TEXTBEFORE($J59,";",1,0,1),Table2[[Label]:[Reference(s)]],5,FALSE))</f>
        <v>String</v>
      </c>
      <c r="M59" s="534" t="str">
        <f>IF(VLOOKUP(_xlfn.TEXTBEFORE($J59,";",1,0,1),Table2[[Label]:[Reference(s)]],6,FALSE)=0,"",VLOOKUP(_xlfn.TEXTBEFORE($J59,";",1,0,1),Table2[[Label]:[Reference(s)]],6,FALSE))</f>
        <v/>
      </c>
      <c r="N59" s="534" t="str">
        <f>IF(VLOOKUP(_xlfn.TEXTBEFORE($J59,";",1,0,1),Table2[[Label]:[Reference(s)]],7,FALSE)=0,"",VLOOKUP(_xlfn.TEXTBEFORE($J59,";",1,0,1),Table2[[Label]:[Reference(s)]],7,FALSE))</f>
        <v/>
      </c>
      <c r="O59" s="534">
        <f>IF(VLOOKUP(_xlfn.TEXTBEFORE($J59,";",1,0,1),Table2[[Label]:[Reference(s)]],8,FALSE)=0,"",VLOOKUP(_xlfn.TEXTBEFORE($J59,";",1,0,1),Table2[[Label]:[Reference(s)]],8,FALSE))</f>
        <v>20</v>
      </c>
      <c r="P59" s="534" t="str">
        <f>IF(VLOOKUP(_xlfn.TEXTBEFORE($J59,";",1,0,1),Table2[[Label]:[Reference(s)]],9,FALSE)=0,"",VLOOKUP(_xlfn.TEXTBEFORE($J59,";",1,0,1),Table2[[Label]:[Reference(s)]],9,FALSE))</f>
        <v/>
      </c>
      <c r="Q59" s="534" t="str">
        <f>IF(VLOOKUP(_xlfn.TEXTBEFORE($J59,";",1,0,1),Table2[[Label]:[Reference(s)]],10,FALSE)=0,"",VLOOKUP(_xlfn.TEXTBEFORE($J59,";",1,0,1),Table2[[Label]:[Reference(s)]],10,FALSE))</f>
        <v/>
      </c>
      <c r="R59" s="534" t="str">
        <f>IFERROR(MID(IF(VLOOKUP(_xlfn.TEXTBEFORE($J59,";",1,0,1),Table2[[Label]:[Reference(s)]],13,FALSE)=0,"",VLOOKUP(_xlfn.TEXTBEFORE($J59,";",1,0,1),Table2[[Label]:[Reference(s)]],13,FALSE)), FIND("(10)", IF(VLOOKUP(_xlfn.TEXTBEFORE($J59,";",1,0,1),Table2[[Label]:[Reference(s)]],13,FALSE)=0,"",VLOOKUP(_xlfn.TEXTBEFORE($J59,";",1,0,1),Table2[[Label]:[Reference(s)]],13,FALSE))), LEN(IF(VLOOKUP(_xlfn.TEXTBEFORE($J59,";",1,0,1),Table2[[Label]:[Reference(s)]],13,FALSE)=0,"",VLOOKUP(_xlfn.TEXTBEFORE($J59,";",1,0,1),Table2[[Label]:[Reference(s)]],13,FALSE)))),"")</f>
        <v/>
      </c>
      <c r="S59" s="550" t="str">
        <f>IF(VLOOKUP(_xlfn.TEXTBEFORE($J59,";",1,0,1),Table2[[Label]:[Reference(s)]],14,FALSE)=0,"",VLOOKUP(_xlfn.TEXTBEFORE($J59,";",1,0,1),Table2[[Label]:[Reference(s)]],14,FALSE))</f>
        <v>(1) Appendix I to Part 200, Title 2</v>
      </c>
    </row>
    <row r="60" spans="1:19" ht="38.25" x14ac:dyDescent="0.25">
      <c r="A60" s="702"/>
      <c r="B60" s="610"/>
      <c r="C60" s="610"/>
      <c r="D60" s="610"/>
      <c r="E60" s="546" t="s">
        <v>2181</v>
      </c>
      <c r="F60" s="547" t="s">
        <v>2182</v>
      </c>
      <c r="G60" s="534" t="str">
        <f>IF(VLOOKUP(_xlfn.TEXTBEFORE($J60,";",1,0,1),Table2[[Label]:[Reference(s)]],2,FALSE)=0,"",VLOOKUP(_xlfn.TEXTBEFORE($J60,";",1,0,1),Table2[[Label]:[Reference(s)]],2,FALSE))</f>
        <v>A description of the general purpose of the agency funding opportunity project funding and what it is expected to achieve for the public good.</v>
      </c>
      <c r="H60" s="547" t="s">
        <v>1633</v>
      </c>
      <c r="I60" s="547" t="s">
        <v>1639</v>
      </c>
      <c r="J60" s="548" t="s">
        <v>1148</v>
      </c>
      <c r="K60" s="549" t="s">
        <v>1640</v>
      </c>
      <c r="L60" s="534" t="str">
        <f>IF(VLOOKUP(_xlfn.TEXTBEFORE($J60,";",1,0,1),Table2[[Label]:[Reference(s)]],5,FALSE)=0,"",VLOOKUP(_xlfn.TEXTBEFORE($J60,";",1,0,1),Table2[[Label]:[Reference(s)]],5,FALSE))</f>
        <v>String</v>
      </c>
      <c r="M60" s="534" t="str">
        <f>IF(VLOOKUP(_xlfn.TEXTBEFORE($J60,";",1,0,1),Table2[[Label]:[Reference(s)]],6,FALSE)=0,"",VLOOKUP(_xlfn.TEXTBEFORE($J60,";",1,0,1),Table2[[Label]:[Reference(s)]],6,FALSE))</f>
        <v/>
      </c>
      <c r="N60" s="534" t="str">
        <f>IF(VLOOKUP(_xlfn.TEXTBEFORE($J60,";",1,0,1),Table2[[Label]:[Reference(s)]],7,FALSE)=0,"",VLOOKUP(_xlfn.TEXTBEFORE($J60,";",1,0,1),Table2[[Label]:[Reference(s)]],7,FALSE))</f>
        <v/>
      </c>
      <c r="O60" s="534">
        <f>IF(VLOOKUP(_xlfn.TEXTBEFORE($J60,";",1,0,1),Table2[[Label]:[Reference(s)]],8,FALSE)=0,"",VLOOKUP(_xlfn.TEXTBEFORE($J60,";",1,0,1),Table2[[Label]:[Reference(s)]],8,FALSE))</f>
        <v>5000</v>
      </c>
      <c r="P60" s="534" t="str">
        <f>IF(VLOOKUP(_xlfn.TEXTBEFORE($J60,";",1,0,1),Table2[[Label]:[Reference(s)]],9,FALSE)=0,"",VLOOKUP(_xlfn.TEXTBEFORE($J60,";",1,0,1),Table2[[Label]:[Reference(s)]],9,FALSE))</f>
        <v/>
      </c>
      <c r="Q60" s="534" t="str">
        <f>IF(VLOOKUP(_xlfn.TEXTBEFORE($J60,";",1,0,1),Table2[[Label]:[Reference(s)]],10,FALSE)=0,"",VLOOKUP(_xlfn.TEXTBEFORE($J60,";",1,0,1),Table2[[Label]:[Reference(s)]],10,FALSE))</f>
        <v/>
      </c>
      <c r="R60" s="534" t="str">
        <f>IFERROR(MID(IF(VLOOKUP(_xlfn.TEXTBEFORE($J60,";",1,0,1),Table2[[Label]:[Reference(s)]],13,FALSE)=0,"",VLOOKUP(_xlfn.TEXTBEFORE($J60,";",1,0,1),Table2[[Label]:[Reference(s)]],13,FALSE)), FIND("(10)", IF(VLOOKUP(_xlfn.TEXTBEFORE($J60,";",1,0,1),Table2[[Label]:[Reference(s)]],13,FALSE)=0,"",VLOOKUP(_xlfn.TEXTBEFORE($J60,";",1,0,1),Table2[[Label]:[Reference(s)]],13,FALSE))), LEN(IF(VLOOKUP(_xlfn.TEXTBEFORE($J60,";",1,0,1),Table2[[Label]:[Reference(s)]],13,FALSE)=0,"",VLOOKUP(_xlfn.TEXTBEFORE($J60,";",1,0,1),Table2[[Label]:[Reference(s)]],13,FALSE)))),"")</f>
        <v/>
      </c>
      <c r="S60" s="550" t="str">
        <f>IF(VLOOKUP(_xlfn.TEXTBEFORE($J60,";",1,0,1),Table2[[Label]:[Reference(s)]],14,FALSE)=0,"",VLOOKUP(_xlfn.TEXTBEFORE($J60,";",1,0,1),Table2[[Label]:[Reference(s)]],14,FALSE))</f>
        <v>(1) Appendix I to Part 200, Title 2</v>
      </c>
    </row>
    <row r="61" spans="1:19" ht="89.25" x14ac:dyDescent="0.25">
      <c r="A61" s="702"/>
      <c r="B61" s="610"/>
      <c r="C61" s="610"/>
      <c r="D61" s="610"/>
      <c r="E61" s="546" t="s">
        <v>2183</v>
      </c>
      <c r="F61" s="547" t="s">
        <v>2184</v>
      </c>
      <c r="G61" s="534" t="str">
        <f>IF(VLOOKUP(_xlfn.TEXTBEFORE($J61,";",1,0,1),Table2[[Label]:[Reference(s)]],2,FALSE)=0,"",VLOOKUP(_xlfn.TEXTBEFORE($J61,";",1,0,1),Table2[[Label]:[Reference(s)]],2,FALSE))</f>
        <v>The type of funding opportunity project being funded under the NOFO.</v>
      </c>
      <c r="H61" s="547" t="s">
        <v>1633</v>
      </c>
      <c r="I61" s="547" t="s">
        <v>1684</v>
      </c>
      <c r="J61" s="548" t="s">
        <v>1185</v>
      </c>
      <c r="K61" s="549" t="s">
        <v>1640</v>
      </c>
      <c r="L61" s="534" t="str">
        <f>IF(VLOOKUP(_xlfn.TEXTBEFORE($J61,";",1,0,1),Table2[[Label]:[Reference(s)]],5,FALSE)=0,"",VLOOKUP(_xlfn.TEXTBEFORE($J61,";",1,0,1),Table2[[Label]:[Reference(s)]],5,FALSE))</f>
        <v>String</v>
      </c>
      <c r="M61" s="534" t="str">
        <f>IF(VLOOKUP(_xlfn.TEXTBEFORE($J61,";",1,0,1),Table2[[Label]:[Reference(s)]],6,FALSE)=0,"",VLOOKUP(_xlfn.TEXTBEFORE($J61,";",1,0,1),Table2[[Label]:[Reference(s)]],6,FALSE))</f>
        <v>A</v>
      </c>
      <c r="N61" s="534">
        <f>IF(VLOOKUP(_xlfn.TEXTBEFORE($J61,";",1,0,1),Table2[[Label]:[Reference(s)]],7,FALSE)=0,"",VLOOKUP(_xlfn.TEXTBEFORE($J61,";",1,0,1),Table2[[Label]:[Reference(s)]],7,FALSE))</f>
        <v>1</v>
      </c>
      <c r="O61" s="534">
        <f>IF(VLOOKUP(_xlfn.TEXTBEFORE($J61,";",1,0,1),Table2[[Label]:[Reference(s)]],8,FALSE)=0,"",VLOOKUP(_xlfn.TEXTBEFORE($J61,";",1,0,1),Table2[[Label]:[Reference(s)]],8,FALSE))</f>
        <v>1</v>
      </c>
      <c r="P61" s="534" t="str">
        <f>IF(VLOOKUP(_xlfn.TEXTBEFORE($J61,";",1,0,1),Table2[[Label]:[Reference(s)]],9,FALSE)=0,"",VLOOKUP(_xlfn.TEXTBEFORE($J61,";",1,0,1),Table2[[Label]:[Reference(s)]],9,FALSE))</f>
        <v>N = Standard;
C = Construction;
R = Research</v>
      </c>
      <c r="Q61" s="534" t="str">
        <f>IF(VLOOKUP(_xlfn.TEXTBEFORE($J61,";",1,0,1),Table2[[Label]:[Reference(s)]],10,FALSE)=0,"",VLOOKUP(_xlfn.TEXTBEFORE($J61,";",1,0,1),Table2[[Label]:[Reference(s)]],10,FALSE))</f>
        <v>N = A funding opportunity project resulting in a non-research non-construction grant;
C = A funding opportunity project resulting in a construction grant;
R = A funding opportunity project resulting in a research grant</v>
      </c>
      <c r="R61" s="534" t="str">
        <f>IFERROR(MID(IF(VLOOKUP(_xlfn.TEXTBEFORE($J61,";",1,0,1),Table2[[Label]:[Reference(s)]],13,FALSE)=0,"",VLOOKUP(_xlfn.TEXTBEFORE($J61,";",1,0,1),Table2[[Label]:[Reference(s)]],13,FALSE)), FIND("(10)", IF(VLOOKUP(_xlfn.TEXTBEFORE($J61,";",1,0,1),Table2[[Label]:[Reference(s)]],13,FALSE)=0,"",VLOOKUP(_xlfn.TEXTBEFORE($J61,";",1,0,1),Table2[[Label]:[Reference(s)]],13,FALSE))), LEN(IF(VLOOKUP(_xlfn.TEXTBEFORE($J61,";",1,0,1),Table2[[Label]:[Reference(s)]],13,FALSE)=0,"",VLOOKUP(_xlfn.TEXTBEFORE($J61,";",1,0,1),Table2[[Label]:[Reference(s)]],13,FALSE)))),"")</f>
        <v/>
      </c>
      <c r="S61" s="550" t="str">
        <f>IF(VLOOKUP(_xlfn.TEXTBEFORE($J61,";",1,0,1),Table2[[Label]:[Reference(s)]],14,FALSE)=0,"",VLOOKUP(_xlfn.TEXTBEFORE($J61,";",1,0,1),Table2[[Label]:[Reference(s)]],14,FALSE))</f>
        <v>(1) Appendix I to Part 200, Title 2</v>
      </c>
    </row>
    <row r="62" spans="1:19" ht="51.75" thickBot="1" x14ac:dyDescent="0.3">
      <c r="A62" s="703"/>
      <c r="B62" s="621"/>
      <c r="C62" s="621"/>
      <c r="D62" s="621"/>
      <c r="E62" s="563" t="s">
        <v>2185</v>
      </c>
      <c r="F62" s="564" t="s">
        <v>2186</v>
      </c>
      <c r="G62" s="567" t="str">
        <f>IF(VLOOKUP(_xlfn.TEXTBEFORE($J62,";",1,0,1),Table2[[Label]:[Reference(s)]],2,FALSE)=0,"",VLOOKUP(_xlfn.TEXTBEFORE($J62,";",1,0,1),Table2[[Label]:[Reference(s)]],2,FALSE))</f>
        <v>A description of the areas prioritized by the grantmaking agency for funding under a particular funding opportunity project. These focus areas guide applicants in aligning their proposals with the agency’s funding priorities.</v>
      </c>
      <c r="H62" s="564" t="s">
        <v>1633</v>
      </c>
      <c r="I62" s="564" t="s">
        <v>1639</v>
      </c>
      <c r="J62" s="568" t="s">
        <v>1150</v>
      </c>
      <c r="K62" s="562" t="s">
        <v>1640</v>
      </c>
      <c r="L62" s="567" t="str">
        <f>IF(VLOOKUP(_xlfn.TEXTBEFORE($J62,";",1,0,1),Table2[[Label]:[Reference(s)]],5,FALSE)=0,"",VLOOKUP(_xlfn.TEXTBEFORE($J62,";",1,0,1),Table2[[Label]:[Reference(s)]],5,FALSE))</f>
        <v>String</v>
      </c>
      <c r="M62" s="567" t="str">
        <f>IF(VLOOKUP(_xlfn.TEXTBEFORE($J62,";",1,0,1),Table2[[Label]:[Reference(s)]],6,FALSE)=0,"",VLOOKUP(_xlfn.TEXTBEFORE($J62,";",1,0,1),Table2[[Label]:[Reference(s)]],6,FALSE))</f>
        <v/>
      </c>
      <c r="N62" s="567" t="str">
        <f>IF(VLOOKUP(_xlfn.TEXTBEFORE($J62,";",1,0,1),Table2[[Label]:[Reference(s)]],7,FALSE)=0,"",VLOOKUP(_xlfn.TEXTBEFORE($J62,";",1,0,1),Table2[[Label]:[Reference(s)]],7,FALSE))</f>
        <v/>
      </c>
      <c r="O62" s="567">
        <f>IF(VLOOKUP(_xlfn.TEXTBEFORE($J62,";",1,0,1),Table2[[Label]:[Reference(s)]],8,FALSE)=0,"",VLOOKUP(_xlfn.TEXTBEFORE($J62,";",1,0,1),Table2[[Label]:[Reference(s)]],8,FALSE))</f>
        <v>5000</v>
      </c>
      <c r="P62" s="567" t="str">
        <f>IF(VLOOKUP(_xlfn.TEXTBEFORE($J62,";",1,0,1),Table2[[Label]:[Reference(s)]],9,FALSE)=0,"",VLOOKUP(_xlfn.TEXTBEFORE($J62,";",1,0,1),Table2[[Label]:[Reference(s)]],9,FALSE))</f>
        <v/>
      </c>
      <c r="Q62" s="567" t="str">
        <f>IF(VLOOKUP(_xlfn.TEXTBEFORE($J62,";",1,0,1),Table2[[Label]:[Reference(s)]],10,FALSE)=0,"",VLOOKUP(_xlfn.TEXTBEFORE($J62,";",1,0,1),Table2[[Label]:[Reference(s)]],10,FALSE))</f>
        <v/>
      </c>
      <c r="R62" s="567" t="str">
        <f>IFERROR(MID(IF(VLOOKUP(_xlfn.TEXTBEFORE($J62,";",1,0,1),Table2[[Label]:[Reference(s)]],13,FALSE)=0,"",VLOOKUP(_xlfn.TEXTBEFORE($J62,";",1,0,1),Table2[[Label]:[Reference(s)]],13,FALSE)), FIND("(10)", IF(VLOOKUP(_xlfn.TEXTBEFORE($J62,";",1,0,1),Table2[[Label]:[Reference(s)]],13,FALSE)=0,"",VLOOKUP(_xlfn.TEXTBEFORE($J62,";",1,0,1),Table2[[Label]:[Reference(s)]],13,FALSE))), LEN(IF(VLOOKUP(_xlfn.TEXTBEFORE($J62,";",1,0,1),Table2[[Label]:[Reference(s)]],13,FALSE)=0,"",VLOOKUP(_xlfn.TEXTBEFORE($J62,";",1,0,1),Table2[[Label]:[Reference(s)]],13,FALSE)))),"")</f>
        <v/>
      </c>
      <c r="S62" s="569" t="str">
        <f>IF(VLOOKUP(_xlfn.TEXTBEFORE($J62,";",1,0,1),Table2[[Label]:[Reference(s)]],14,FALSE)=0,"",VLOOKUP(_xlfn.TEXTBEFORE($J62,";",1,0,1),Table2[[Label]:[Reference(s)]],14,FALSE))</f>
        <v>(1) Appendix I to Part 200, Title 2</v>
      </c>
    </row>
    <row r="63" spans="1:19" ht="25.5" x14ac:dyDescent="0.25">
      <c r="A63" s="697">
        <v>1.1100000000000001</v>
      </c>
      <c r="B63" s="610" t="s">
        <v>2188</v>
      </c>
      <c r="C63" s="610" t="s">
        <v>2175</v>
      </c>
      <c r="D63" s="610" t="s">
        <v>2189</v>
      </c>
      <c r="E63" s="546" t="s">
        <v>2190</v>
      </c>
      <c r="F63" s="547" t="s">
        <v>2191</v>
      </c>
      <c r="G63" s="534" t="str">
        <f>IF(VLOOKUP(_xlfn.TEXTBEFORE($J63,";",1,0,1),Table2[[Label]:[Reference(s)]],2,FALSE)=0,"",VLOOKUP(_xlfn.TEXTBEFORE($J63,";",1,0,1),Table2[[Label]:[Reference(s)]],2,FALSE))</f>
        <v>The date upon which the webinar providing information about the funding opportunity project is scheduled to occur.</v>
      </c>
      <c r="H63" s="547" t="s">
        <v>1638</v>
      </c>
      <c r="I63" s="547" t="s">
        <v>1639</v>
      </c>
      <c r="J63" s="548" t="s">
        <v>1188</v>
      </c>
      <c r="K63" s="549" t="s">
        <v>1640</v>
      </c>
      <c r="L63" s="534" t="str">
        <f>IF(VLOOKUP(_xlfn.TEXTBEFORE($J63,";",1,0,1),Table2[[Label]:[Reference(s)]],5,FALSE)=0,"",VLOOKUP(_xlfn.TEXTBEFORE($J63,";",1,0,1),Table2[[Label]:[Reference(s)]],5,FALSE))</f>
        <v>Date</v>
      </c>
      <c r="M63" s="534" t="str">
        <f>IF(VLOOKUP(_xlfn.TEXTBEFORE($J63,";",1,0,1),Table2[[Label]:[Reference(s)]],6,FALSE)=0,"",VLOOKUP(_xlfn.TEXTBEFORE($J63,";",1,0,1),Table2[[Label]:[Reference(s)]],6,FALSE))</f>
        <v>YYYYMMDD</v>
      </c>
      <c r="N63" s="534" t="str">
        <f>IF(VLOOKUP(_xlfn.TEXTBEFORE($J63,";",1,0,1),Table2[[Label]:[Reference(s)]],7,FALSE)=0,"",VLOOKUP(_xlfn.TEXTBEFORE($J63,";",1,0,1),Table2[[Label]:[Reference(s)]],7,FALSE))</f>
        <v>(2) 8</v>
      </c>
      <c r="O63" s="534" t="str">
        <f>IF(VLOOKUP(_xlfn.TEXTBEFORE($J63,";",1,0,1),Table2[[Label]:[Reference(s)]],8,FALSE)=0,"",VLOOKUP(_xlfn.TEXTBEFORE($J63,";",1,0,1),Table2[[Label]:[Reference(s)]],8,FALSE))</f>
        <v>(2) 8</v>
      </c>
      <c r="P63" s="534" t="str">
        <f>IF(VLOOKUP(_xlfn.TEXTBEFORE($J63,";",1,0,1),Table2[[Label]:[Reference(s)]],9,FALSE)=0,"",VLOOKUP(_xlfn.TEXTBEFORE($J63,";",1,0,1),Table2[[Label]:[Reference(s)]],9,FALSE))</f>
        <v/>
      </c>
      <c r="Q63" s="534" t="str">
        <f>IF(VLOOKUP(_xlfn.TEXTBEFORE($J63,";",1,0,1),Table2[[Label]:[Reference(s)]],10,FALSE)=0,"",VLOOKUP(_xlfn.TEXTBEFORE($J63,";",1,0,1),Table2[[Label]:[Reference(s)]],10,FALSE))</f>
        <v/>
      </c>
      <c r="R63" s="534" t="str">
        <f>IFERROR(MID(IF(VLOOKUP(_xlfn.TEXTBEFORE($J63,";",1,0,1),Table2[[Label]:[Reference(s)]],13,FALSE)=0,"",VLOOKUP(_xlfn.TEXTBEFORE($J63,";",1,0,1),Table2[[Label]:[Reference(s)]],13,FALSE)), FIND("(10)", IF(VLOOKUP(_xlfn.TEXTBEFORE($J63,";",1,0,1),Table2[[Label]:[Reference(s)]],13,FALSE)=0,"",VLOOKUP(_xlfn.TEXTBEFORE($J63,";",1,0,1),Table2[[Label]:[Reference(s)]],13,FALSE))), LEN(IF(VLOOKUP(_xlfn.TEXTBEFORE($J63,";",1,0,1),Table2[[Label]:[Reference(s)]],13,FALSE)=0,"",VLOOKUP(_xlfn.TEXTBEFORE($J63,";",1,0,1),Table2[[Label]:[Reference(s)]],13,FALSE)))),"")</f>
        <v/>
      </c>
      <c r="S63" s="550" t="str">
        <f>IF(VLOOKUP(_xlfn.TEXTBEFORE($J63,";",1,0,1),Table2[[Label]:[Reference(s)]],14,FALSE)=0,"",VLOOKUP(_xlfn.TEXTBEFORE($J63,";",1,0,1),Table2[[Label]:[Reference(s)]],14,FALSE))</f>
        <v>(1) Appendix I to Part 200, Title 2</v>
      </c>
    </row>
    <row r="64" spans="1:19" ht="25.5" x14ac:dyDescent="0.25">
      <c r="A64" s="697"/>
      <c r="B64" s="610"/>
      <c r="C64" s="610"/>
      <c r="D64" s="610"/>
      <c r="E64" s="546" t="s">
        <v>2192</v>
      </c>
      <c r="F64" s="547" t="s">
        <v>2193</v>
      </c>
      <c r="G64" s="534" t="str">
        <f>IF(VLOOKUP(_xlfn.TEXTBEFORE($J64,";",1,0,1),Table2[[Label]:[Reference(s)]],2,FALSE)=0,"",VLOOKUP(_xlfn.TEXTBEFORE($J64,";",1,0,1),Table2[[Label]:[Reference(s)]],2,FALSE))</f>
        <v>The web address (URL) used to access the webinar providing information about the funding opportunity project.</v>
      </c>
      <c r="H64" s="547" t="s">
        <v>1638</v>
      </c>
      <c r="I64" s="547" t="s">
        <v>1639</v>
      </c>
      <c r="J64" s="548" t="s">
        <v>1189</v>
      </c>
      <c r="K64" s="549" t="s">
        <v>1640</v>
      </c>
      <c r="L64" s="534" t="str">
        <f>IF(VLOOKUP(_xlfn.TEXTBEFORE($J64,";",1,0,1),Table2[[Label]:[Reference(s)]],5,FALSE)=0,"",VLOOKUP(_xlfn.TEXTBEFORE($J64,";",1,0,1),Table2[[Label]:[Reference(s)]],5,FALSE))</f>
        <v>String</v>
      </c>
      <c r="M64" s="534" t="str">
        <f>IF(VLOOKUP(_xlfn.TEXTBEFORE($J64,";",1,0,1),Table2[[Label]:[Reference(s)]],6,FALSE)=0,"",VLOOKUP(_xlfn.TEXTBEFORE($J64,";",1,0,1),Table2[[Label]:[Reference(s)]],6,FALSE))</f>
        <v/>
      </c>
      <c r="N64" s="534" t="str">
        <f>IF(VLOOKUP(_xlfn.TEXTBEFORE($J64,";",1,0,1),Table2[[Label]:[Reference(s)]],7,FALSE)=0,"",VLOOKUP(_xlfn.TEXTBEFORE($J64,";",1,0,1),Table2[[Label]:[Reference(s)]],7,FALSE))</f>
        <v/>
      </c>
      <c r="O64" s="534">
        <f>IF(VLOOKUP(_xlfn.TEXTBEFORE($J64,";",1,0,1),Table2[[Label]:[Reference(s)]],8,FALSE)=0,"",VLOOKUP(_xlfn.TEXTBEFORE($J64,";",1,0,1),Table2[[Label]:[Reference(s)]],8,FALSE))</f>
        <v>255</v>
      </c>
      <c r="P64" s="534" t="str">
        <f>IF(VLOOKUP(_xlfn.TEXTBEFORE($J64,";",1,0,1),Table2[[Label]:[Reference(s)]],9,FALSE)=0,"",VLOOKUP(_xlfn.TEXTBEFORE($J64,";",1,0,1),Table2[[Label]:[Reference(s)]],9,FALSE))</f>
        <v/>
      </c>
      <c r="Q64" s="534" t="str">
        <f>IF(VLOOKUP(_xlfn.TEXTBEFORE($J64,";",1,0,1),Table2[[Label]:[Reference(s)]],10,FALSE)=0,"",VLOOKUP(_xlfn.TEXTBEFORE($J64,";",1,0,1),Table2[[Label]:[Reference(s)]],10,FALSE))</f>
        <v/>
      </c>
      <c r="R64" s="534" t="str">
        <f>IFERROR(MID(IF(VLOOKUP(_xlfn.TEXTBEFORE($J64,";",1,0,1),Table2[[Label]:[Reference(s)]],13,FALSE)=0,"",VLOOKUP(_xlfn.TEXTBEFORE($J64,";",1,0,1),Table2[[Label]:[Reference(s)]],13,FALSE)), FIND("(10)", IF(VLOOKUP(_xlfn.TEXTBEFORE($J64,";",1,0,1),Table2[[Label]:[Reference(s)]],13,FALSE)=0,"",VLOOKUP(_xlfn.TEXTBEFORE($J64,";",1,0,1),Table2[[Label]:[Reference(s)]],13,FALSE))), LEN(IF(VLOOKUP(_xlfn.TEXTBEFORE($J64,";",1,0,1),Table2[[Label]:[Reference(s)]],13,FALSE)=0,"",VLOOKUP(_xlfn.TEXTBEFORE($J64,";",1,0,1),Table2[[Label]:[Reference(s)]],13,FALSE)))),"")</f>
        <v/>
      </c>
      <c r="S64" s="550" t="str">
        <f>IF(VLOOKUP(_xlfn.TEXTBEFORE($J64,";",1,0,1),Table2[[Label]:[Reference(s)]],14,FALSE)=0,"",VLOOKUP(_xlfn.TEXTBEFORE($J64,";",1,0,1),Table2[[Label]:[Reference(s)]],14,FALSE))</f>
        <v>(1) Appendix I to Part 200, Title 2</v>
      </c>
    </row>
    <row r="65" spans="1:19" ht="51" x14ac:dyDescent="0.25">
      <c r="A65" s="697"/>
      <c r="B65" s="610"/>
      <c r="C65" s="610"/>
      <c r="D65" s="610"/>
      <c r="E65" s="546" t="s">
        <v>2194</v>
      </c>
      <c r="F65" s="547" t="s">
        <v>2195</v>
      </c>
      <c r="G65" s="534" t="str">
        <f>IF(VLOOKUP(_xlfn.TEXTBEFORE($J65,";",1,0,1),Table2[[Label]:[Reference(s)]],2,FALSE)=0,"",VLOOKUP(_xlfn.TEXTBEFORE($J65,";",1,0,1),Table2[[Label]:[Reference(s)]],2,FALSE))</f>
        <v>The date upon which the instructions and materials required for applying to the funding opportunity project opportunity are made accessible to applicants, enabling them to begin preparing their application packages.</v>
      </c>
      <c r="H65" s="547" t="s">
        <v>1638</v>
      </c>
      <c r="I65" s="547" t="s">
        <v>1639</v>
      </c>
      <c r="J65" s="548" t="s">
        <v>1093</v>
      </c>
      <c r="K65" s="549" t="s">
        <v>1640</v>
      </c>
      <c r="L65" s="534" t="str">
        <f>IF(VLOOKUP(_xlfn.TEXTBEFORE($J65,";",1,0,1),Table2[[Label]:[Reference(s)]],5,FALSE)=0,"",VLOOKUP(_xlfn.TEXTBEFORE($J65,";",1,0,1),Table2[[Label]:[Reference(s)]],5,FALSE))</f>
        <v>Date</v>
      </c>
      <c r="M65" s="534" t="str">
        <f>IF(VLOOKUP(_xlfn.TEXTBEFORE($J65,";",1,0,1),Table2[[Label]:[Reference(s)]],6,FALSE)=0,"",VLOOKUP(_xlfn.TEXTBEFORE($J65,";",1,0,1),Table2[[Label]:[Reference(s)]],6,FALSE))</f>
        <v>YYYYMMDD</v>
      </c>
      <c r="N65" s="534" t="str">
        <f>IF(VLOOKUP(_xlfn.TEXTBEFORE($J65,";",1,0,1),Table2[[Label]:[Reference(s)]],7,FALSE)=0,"",VLOOKUP(_xlfn.TEXTBEFORE($J65,";",1,0,1),Table2[[Label]:[Reference(s)]],7,FALSE))</f>
        <v>(2) 8</v>
      </c>
      <c r="O65" s="534" t="str">
        <f>IF(VLOOKUP(_xlfn.TEXTBEFORE($J65,";",1,0,1),Table2[[Label]:[Reference(s)]],8,FALSE)=0,"",VLOOKUP(_xlfn.TEXTBEFORE($J65,";",1,0,1),Table2[[Label]:[Reference(s)]],8,FALSE))</f>
        <v>(2) 8</v>
      </c>
      <c r="P65" s="534" t="str">
        <f>IF(VLOOKUP(_xlfn.TEXTBEFORE($J65,";",1,0,1),Table2[[Label]:[Reference(s)]],9,FALSE)=0,"",VLOOKUP(_xlfn.TEXTBEFORE($J65,";",1,0,1),Table2[[Label]:[Reference(s)]],9,FALSE))</f>
        <v/>
      </c>
      <c r="Q65" s="534" t="str">
        <f>IF(VLOOKUP(_xlfn.TEXTBEFORE($J65,";",1,0,1),Table2[[Label]:[Reference(s)]],10,FALSE)=0,"",VLOOKUP(_xlfn.TEXTBEFORE($J65,";",1,0,1),Table2[[Label]:[Reference(s)]],10,FALSE))</f>
        <v/>
      </c>
      <c r="R65" s="534" t="str">
        <f>IFERROR(MID(IF(VLOOKUP(_xlfn.TEXTBEFORE($J65,";",1,0,1),Table2[[Label]:[Reference(s)]],13,FALSE)=0,"",VLOOKUP(_xlfn.TEXTBEFORE($J65,";",1,0,1),Table2[[Label]:[Reference(s)]],13,FALSE)), FIND("(10)", IF(VLOOKUP(_xlfn.TEXTBEFORE($J65,";",1,0,1),Table2[[Label]:[Reference(s)]],13,FALSE)=0,"",VLOOKUP(_xlfn.TEXTBEFORE($J65,";",1,0,1),Table2[[Label]:[Reference(s)]],13,FALSE))), LEN(IF(VLOOKUP(_xlfn.TEXTBEFORE($J65,";",1,0,1),Table2[[Label]:[Reference(s)]],13,FALSE)=0,"",VLOOKUP(_xlfn.TEXTBEFORE($J65,";",1,0,1),Table2[[Label]:[Reference(s)]],13,FALSE)))),"")</f>
        <v/>
      </c>
      <c r="S65" s="550" t="str">
        <f>IF(VLOOKUP(_xlfn.TEXTBEFORE($J65,";",1,0,1),Table2[[Label]:[Reference(s)]],14,FALSE)=0,"",VLOOKUP(_xlfn.TEXTBEFORE($J65,";",1,0,1),Table2[[Label]:[Reference(s)]],14,FALSE))</f>
        <v>(1) Appendix I to Part 200, Title 2</v>
      </c>
    </row>
    <row r="66" spans="1:19" ht="67.5" customHeight="1" x14ac:dyDescent="0.25">
      <c r="A66" s="697"/>
      <c r="B66" s="610"/>
      <c r="C66" s="610"/>
      <c r="D66" s="610"/>
      <c r="E66" s="546" t="s">
        <v>2196</v>
      </c>
      <c r="F66" s="547" t="s">
        <v>2197</v>
      </c>
      <c r="G66" s="534" t="str">
        <f>IF(VLOOKUP(_xlfn.TEXTBEFORE($J66,";",1,0,1),Table2[[Label]:[Reference(s)]],2,FALSE)=0,"",VLOOKUP(_xlfn.TEXTBEFORE($J66,";",1,0,1),Table2[[Label]:[Reference(s)]],2,FALSE))</f>
        <v>The date by which a grant applicant must submit a preliminary application, often a shorter version of a full application, used to assess the likelihood of a funding opportunity project receiving funding and to provide feedback to applicants before they prepare a full application package.</v>
      </c>
      <c r="H66" s="547" t="s">
        <v>1638</v>
      </c>
      <c r="I66" s="547" t="s">
        <v>1639</v>
      </c>
      <c r="J66" s="548" t="s">
        <v>1171</v>
      </c>
      <c r="K66" s="549" t="s">
        <v>1640</v>
      </c>
      <c r="L66" s="534" t="str">
        <f>IF(VLOOKUP(_xlfn.TEXTBEFORE($J66,";",1,0,1),Table2[[Label]:[Reference(s)]],5,FALSE)=0,"",VLOOKUP(_xlfn.TEXTBEFORE($J66,";",1,0,1),Table2[[Label]:[Reference(s)]],5,FALSE))</f>
        <v>Date</v>
      </c>
      <c r="M66" s="534" t="str">
        <f>IF(VLOOKUP(_xlfn.TEXTBEFORE($J66,";",1,0,1),Table2[[Label]:[Reference(s)]],6,FALSE)=0,"",VLOOKUP(_xlfn.TEXTBEFORE($J66,";",1,0,1),Table2[[Label]:[Reference(s)]],6,FALSE))</f>
        <v>YYYYMMDD</v>
      </c>
      <c r="N66" s="534" t="str">
        <f>IF(VLOOKUP(_xlfn.TEXTBEFORE($J66,";",1,0,1),Table2[[Label]:[Reference(s)]],7,FALSE)=0,"",VLOOKUP(_xlfn.TEXTBEFORE($J66,";",1,0,1),Table2[[Label]:[Reference(s)]],7,FALSE))</f>
        <v>(2) 8</v>
      </c>
      <c r="O66" s="534" t="str">
        <f>IF(VLOOKUP(_xlfn.TEXTBEFORE($J66,";",1,0,1),Table2[[Label]:[Reference(s)]],8,FALSE)=0,"",VLOOKUP(_xlfn.TEXTBEFORE($J66,";",1,0,1),Table2[[Label]:[Reference(s)]],8,FALSE))</f>
        <v>(2) 8</v>
      </c>
      <c r="P66" s="534" t="str">
        <f>IF(VLOOKUP(_xlfn.TEXTBEFORE($J66,";",1,0,1),Table2[[Label]:[Reference(s)]],9,FALSE)=0,"",VLOOKUP(_xlfn.TEXTBEFORE($J66,";",1,0,1),Table2[[Label]:[Reference(s)]],9,FALSE))</f>
        <v/>
      </c>
      <c r="Q66" s="534" t="str">
        <f>IF(VLOOKUP(_xlfn.TEXTBEFORE($J66,";",1,0,1),Table2[[Label]:[Reference(s)]],10,FALSE)=0,"",VLOOKUP(_xlfn.TEXTBEFORE($J66,";",1,0,1),Table2[[Label]:[Reference(s)]],10,FALSE))</f>
        <v/>
      </c>
      <c r="R66" s="534" t="str">
        <f>IFERROR(MID(IF(VLOOKUP(_xlfn.TEXTBEFORE($J66,";",1,0,1),Table2[[Label]:[Reference(s)]],13,FALSE)=0,"",VLOOKUP(_xlfn.TEXTBEFORE($J66,";",1,0,1),Table2[[Label]:[Reference(s)]],13,FALSE)), FIND("(10)", IF(VLOOKUP(_xlfn.TEXTBEFORE($J66,";",1,0,1),Table2[[Label]:[Reference(s)]],13,FALSE)=0,"",VLOOKUP(_xlfn.TEXTBEFORE($J66,";",1,0,1),Table2[[Label]:[Reference(s)]],13,FALSE))), LEN(IF(VLOOKUP(_xlfn.TEXTBEFORE($J66,";",1,0,1),Table2[[Label]:[Reference(s)]],13,FALSE)=0,"",VLOOKUP(_xlfn.TEXTBEFORE($J66,";",1,0,1),Table2[[Label]:[Reference(s)]],13,FALSE)))),"")</f>
        <v/>
      </c>
      <c r="S66" s="550" t="str">
        <f>IF(VLOOKUP(_xlfn.TEXTBEFORE($J66,";",1,0,1),Table2[[Label]:[Reference(s)]],14,FALSE)=0,"",VLOOKUP(_xlfn.TEXTBEFORE($J66,";",1,0,1),Table2[[Label]:[Reference(s)]],14,FALSE))</f>
        <v>(1) Appendix I to Part 200, Title 2</v>
      </c>
    </row>
    <row r="67" spans="1:19" ht="38.25" x14ac:dyDescent="0.25">
      <c r="A67" s="697"/>
      <c r="B67" s="610"/>
      <c r="C67" s="610"/>
      <c r="D67" s="610"/>
      <c r="E67" s="546" t="s">
        <v>2198</v>
      </c>
      <c r="F67" s="547" t="s">
        <v>2199</v>
      </c>
      <c r="G67" s="534" t="str">
        <f>IF(VLOOKUP(_xlfn.TEXTBEFORE($J67,";",1,0,1),Table2[[Label]:[Reference(s)]],2,FALSE)=0,"",VLOOKUP(_xlfn.TEXTBEFORE($J67,";",1,0,1),Table2[[Label]:[Reference(s)]],2,FALSE))</f>
        <v>The date upon which the submission window for a grant application officially opens  (i.e., open date), allowing applicants to begin submitting their applications.</v>
      </c>
      <c r="H67" s="547" t="s">
        <v>1633</v>
      </c>
      <c r="I67" s="547" t="s">
        <v>1639</v>
      </c>
      <c r="J67" s="548" t="s">
        <v>1101</v>
      </c>
      <c r="K67" s="549" t="s">
        <v>1640</v>
      </c>
      <c r="L67" s="534" t="str">
        <f>IF(VLOOKUP(_xlfn.TEXTBEFORE($J67,";",1,0,1),Table2[[Label]:[Reference(s)]],5,FALSE)=0,"",VLOOKUP(_xlfn.TEXTBEFORE($J67,";",1,0,1),Table2[[Label]:[Reference(s)]],5,FALSE))</f>
        <v>Date</v>
      </c>
      <c r="M67" s="534" t="str">
        <f>IF(VLOOKUP(_xlfn.TEXTBEFORE($J67,";",1,0,1),Table2[[Label]:[Reference(s)]],6,FALSE)=0,"",VLOOKUP(_xlfn.TEXTBEFORE($J67,";",1,0,1),Table2[[Label]:[Reference(s)]],6,FALSE))</f>
        <v>YYYYMMDD</v>
      </c>
      <c r="N67" s="534" t="str">
        <f>IF(VLOOKUP(_xlfn.TEXTBEFORE($J67,";",1,0,1),Table2[[Label]:[Reference(s)]],7,FALSE)=0,"",VLOOKUP(_xlfn.TEXTBEFORE($J67,";",1,0,1),Table2[[Label]:[Reference(s)]],7,FALSE))</f>
        <v>(2) 8</v>
      </c>
      <c r="O67" s="534" t="str">
        <f>IF(VLOOKUP(_xlfn.TEXTBEFORE($J67,";",1,0,1),Table2[[Label]:[Reference(s)]],8,FALSE)=0,"",VLOOKUP(_xlfn.TEXTBEFORE($J67,";",1,0,1),Table2[[Label]:[Reference(s)]],8,FALSE))</f>
        <v>(2) 8</v>
      </c>
      <c r="P67" s="534" t="str">
        <f>IF(VLOOKUP(_xlfn.TEXTBEFORE($J67,";",1,0,1),Table2[[Label]:[Reference(s)]],9,FALSE)=0,"",VLOOKUP(_xlfn.TEXTBEFORE($J67,";",1,0,1),Table2[[Label]:[Reference(s)]],9,FALSE))</f>
        <v/>
      </c>
      <c r="Q67" s="534" t="str">
        <f>IF(VLOOKUP(_xlfn.TEXTBEFORE($J67,";",1,0,1),Table2[[Label]:[Reference(s)]],10,FALSE)=0,"",VLOOKUP(_xlfn.TEXTBEFORE($J67,";",1,0,1),Table2[[Label]:[Reference(s)]],10,FALSE))</f>
        <v/>
      </c>
      <c r="R67" s="534" t="str">
        <f>IFERROR(MID(IF(VLOOKUP(_xlfn.TEXTBEFORE($J67,";",1,0,1),Table2[[Label]:[Reference(s)]],13,FALSE)=0,"",VLOOKUP(_xlfn.TEXTBEFORE($J67,";",1,0,1),Table2[[Label]:[Reference(s)]],13,FALSE)), FIND("(10)", IF(VLOOKUP(_xlfn.TEXTBEFORE($J67,";",1,0,1),Table2[[Label]:[Reference(s)]],13,FALSE)=0,"",VLOOKUP(_xlfn.TEXTBEFORE($J67,";",1,0,1),Table2[[Label]:[Reference(s)]],13,FALSE))), LEN(IF(VLOOKUP(_xlfn.TEXTBEFORE($J67,";",1,0,1),Table2[[Label]:[Reference(s)]],13,FALSE)=0,"",VLOOKUP(_xlfn.TEXTBEFORE($J67,";",1,0,1),Table2[[Label]:[Reference(s)]],13,FALSE)))),"")</f>
        <v/>
      </c>
      <c r="S67" s="550" t="str">
        <f>IF(VLOOKUP(_xlfn.TEXTBEFORE($J67,";",1,0,1),Table2[[Label]:[Reference(s)]],14,FALSE)=0,"",VLOOKUP(_xlfn.TEXTBEFORE($J67,";",1,0,1),Table2[[Label]:[Reference(s)]],14,FALSE))</f>
        <v>(1) Appendix I to Part 200, Title 2</v>
      </c>
    </row>
    <row r="68" spans="1:19" ht="38.25" x14ac:dyDescent="0.25">
      <c r="A68" s="697"/>
      <c r="B68" s="610"/>
      <c r="C68" s="610"/>
      <c r="D68" s="610"/>
      <c r="E68" s="546" t="s">
        <v>2200</v>
      </c>
      <c r="F68" s="547" t="s">
        <v>2201</v>
      </c>
      <c r="G68" s="534" t="str">
        <f>IF(VLOOKUP(_xlfn.TEXTBEFORE($J68,";",1,0,1),Table2[[Label]:[Reference(s)]],2,FALSE)=0,"",VLOOKUP(_xlfn.TEXTBEFORE($J68,";",1,0,1),Table2[[Label]:[Reference(s)]],2,FALSE))</f>
        <v>The date upon which the submission window for a grant application officially closes  (i.e., close date), after which no further applications will be accepted.</v>
      </c>
      <c r="H68" s="547" t="s">
        <v>1633</v>
      </c>
      <c r="I68" s="547" t="s">
        <v>1639</v>
      </c>
      <c r="J68" s="548" t="s">
        <v>1096</v>
      </c>
      <c r="K68" s="549" t="s">
        <v>1640</v>
      </c>
      <c r="L68" s="534" t="str">
        <f>IF(VLOOKUP(_xlfn.TEXTBEFORE($J68,";",1,0,1),Table2[[Label]:[Reference(s)]],5,FALSE)=0,"",VLOOKUP(_xlfn.TEXTBEFORE($J68,";",1,0,1),Table2[[Label]:[Reference(s)]],5,FALSE))</f>
        <v>Date</v>
      </c>
      <c r="M68" s="534" t="str">
        <f>IF(VLOOKUP(_xlfn.TEXTBEFORE($J68,";",1,0,1),Table2[[Label]:[Reference(s)]],6,FALSE)=0,"",VLOOKUP(_xlfn.TEXTBEFORE($J68,";",1,0,1),Table2[[Label]:[Reference(s)]],6,FALSE))</f>
        <v>YYYYMMDD</v>
      </c>
      <c r="N68" s="534" t="str">
        <f>IF(VLOOKUP(_xlfn.TEXTBEFORE($J68,";",1,0,1),Table2[[Label]:[Reference(s)]],7,FALSE)=0,"",VLOOKUP(_xlfn.TEXTBEFORE($J68,";",1,0,1),Table2[[Label]:[Reference(s)]],7,FALSE))</f>
        <v>(2) 8</v>
      </c>
      <c r="O68" s="534" t="str">
        <f>IF(VLOOKUP(_xlfn.TEXTBEFORE($J68,";",1,0,1),Table2[[Label]:[Reference(s)]],8,FALSE)=0,"",VLOOKUP(_xlfn.TEXTBEFORE($J68,";",1,0,1),Table2[[Label]:[Reference(s)]],8,FALSE))</f>
        <v>(2) 8</v>
      </c>
      <c r="P68" s="534" t="str">
        <f>IF(VLOOKUP(_xlfn.TEXTBEFORE($J68,";",1,0,1),Table2[[Label]:[Reference(s)]],9,FALSE)=0,"",VLOOKUP(_xlfn.TEXTBEFORE($J68,";",1,0,1),Table2[[Label]:[Reference(s)]],9,FALSE))</f>
        <v/>
      </c>
      <c r="Q68" s="534" t="str">
        <f>IF(VLOOKUP(_xlfn.TEXTBEFORE($J68,";",1,0,1),Table2[[Label]:[Reference(s)]],10,FALSE)=0,"",VLOOKUP(_xlfn.TEXTBEFORE($J68,";",1,0,1),Table2[[Label]:[Reference(s)]],10,FALSE))</f>
        <v/>
      </c>
      <c r="R68" s="534" t="str">
        <f>IFERROR(MID(IF(VLOOKUP(_xlfn.TEXTBEFORE($J68,";",1,0,1),Table2[[Label]:[Reference(s)]],13,FALSE)=0,"",VLOOKUP(_xlfn.TEXTBEFORE($J68,";",1,0,1),Table2[[Label]:[Reference(s)]],13,FALSE)), FIND("(10)", IF(VLOOKUP(_xlfn.TEXTBEFORE($J68,";",1,0,1),Table2[[Label]:[Reference(s)]],13,FALSE)=0,"",VLOOKUP(_xlfn.TEXTBEFORE($J68,";",1,0,1),Table2[[Label]:[Reference(s)]],13,FALSE))), LEN(IF(VLOOKUP(_xlfn.TEXTBEFORE($J68,";",1,0,1),Table2[[Label]:[Reference(s)]],13,FALSE)=0,"",VLOOKUP(_xlfn.TEXTBEFORE($J68,";",1,0,1),Table2[[Label]:[Reference(s)]],13,FALSE)))),"")</f>
        <v/>
      </c>
      <c r="S68" s="550" t="str">
        <f>IF(VLOOKUP(_xlfn.TEXTBEFORE($J68,";",1,0,1),Table2[[Label]:[Reference(s)]],14,FALSE)=0,"",VLOOKUP(_xlfn.TEXTBEFORE($J68,";",1,0,1),Table2[[Label]:[Reference(s)]],14,FALSE))</f>
        <v>(1) Appendix I to Part 200, Title 2</v>
      </c>
    </row>
    <row r="69" spans="1:19" ht="29.1" customHeight="1" x14ac:dyDescent="0.25">
      <c r="A69" s="697"/>
      <c r="B69" s="610"/>
      <c r="C69" s="610"/>
      <c r="D69" s="610"/>
      <c r="E69" s="546" t="s">
        <v>2202</v>
      </c>
      <c r="F69" s="547" t="s">
        <v>2203</v>
      </c>
      <c r="G69" s="534" t="str">
        <f>IF(VLOOKUP(_xlfn.TEXTBEFORE($J69,";",1,0,1),Table2[[Label]:[Reference(s)]],2,FALSE)=0,"",VLOOKUP(_xlfn.TEXTBEFORE($J69,";",1,0,1),Table2[[Label]:[Reference(s)]],2,FALSE))</f>
        <v>The period of time after the Application Period End Date during which an agency will continue to accept grant applications.</v>
      </c>
      <c r="H69" s="547" t="s">
        <v>1638</v>
      </c>
      <c r="I69" s="547" t="s">
        <v>1639</v>
      </c>
      <c r="J69" s="548" t="s">
        <v>1098</v>
      </c>
      <c r="K69" s="549" t="s">
        <v>1640</v>
      </c>
      <c r="L69" s="534" t="str">
        <f>IF(VLOOKUP(_xlfn.TEXTBEFORE($J69,";",1,0,1),Table2[[Label]:[Reference(s)]],5,FALSE)=0,"",VLOOKUP(_xlfn.TEXTBEFORE($J69,";",1,0,1),Table2[[Label]:[Reference(s)]],5,FALSE))</f>
        <v>String</v>
      </c>
      <c r="M69" s="534" t="str">
        <f>IF(VLOOKUP(_xlfn.TEXTBEFORE($J69,";",1,0,1),Table2[[Label]:[Reference(s)]],6,FALSE)=0,"",VLOOKUP(_xlfn.TEXTBEFORE($J69,";",1,0,1),Table2[[Label]:[Reference(s)]],6,FALSE))</f>
        <v/>
      </c>
      <c r="N69" s="534" t="str">
        <f>IF(VLOOKUP(_xlfn.TEXTBEFORE($J69,";",1,0,1),Table2[[Label]:[Reference(s)]],7,FALSE)=0,"",VLOOKUP(_xlfn.TEXTBEFORE($J69,";",1,0,1),Table2[[Label]:[Reference(s)]],7,FALSE))</f>
        <v/>
      </c>
      <c r="O69" s="534">
        <f>IF(VLOOKUP(_xlfn.TEXTBEFORE($J69,";",1,0,1),Table2[[Label]:[Reference(s)]],8,FALSE)=0,"",VLOOKUP(_xlfn.TEXTBEFORE($J69,";",1,0,1),Table2[[Label]:[Reference(s)]],8,FALSE))</f>
        <v>100</v>
      </c>
      <c r="P69" s="534" t="str">
        <f>IF(VLOOKUP(_xlfn.TEXTBEFORE($J69,";",1,0,1),Table2[[Label]:[Reference(s)]],9,FALSE)=0,"",VLOOKUP(_xlfn.TEXTBEFORE($J69,";",1,0,1),Table2[[Label]:[Reference(s)]],9,FALSE))</f>
        <v/>
      </c>
      <c r="Q69" s="534" t="str">
        <f>IF(VLOOKUP(_xlfn.TEXTBEFORE($J69,";",1,0,1),Table2[[Label]:[Reference(s)]],10,FALSE)=0,"",VLOOKUP(_xlfn.TEXTBEFORE($J69,";",1,0,1),Table2[[Label]:[Reference(s)]],10,FALSE))</f>
        <v/>
      </c>
      <c r="R69" s="534" t="str">
        <f>IFERROR(MID(IF(VLOOKUP(_xlfn.TEXTBEFORE($J69,";",1,0,1),Table2[[Label]:[Reference(s)]],13,FALSE)=0,"",VLOOKUP(_xlfn.TEXTBEFORE($J69,";",1,0,1),Table2[[Label]:[Reference(s)]],13,FALSE)), FIND("(10)", IF(VLOOKUP(_xlfn.TEXTBEFORE($J69,";",1,0,1),Table2[[Label]:[Reference(s)]],13,FALSE)=0,"",VLOOKUP(_xlfn.TEXTBEFORE($J69,";",1,0,1),Table2[[Label]:[Reference(s)]],13,FALSE))), LEN(IF(VLOOKUP(_xlfn.TEXTBEFORE($J69,";",1,0,1),Table2[[Label]:[Reference(s)]],13,FALSE)=0,"",VLOOKUP(_xlfn.TEXTBEFORE($J69,";",1,0,1),Table2[[Label]:[Reference(s)]],13,FALSE)))),"")</f>
        <v/>
      </c>
      <c r="S69" s="550" t="str">
        <f>IF(VLOOKUP(_xlfn.TEXTBEFORE($J69,";",1,0,1),Table2[[Label]:[Reference(s)]],14,FALSE)=0,"",VLOOKUP(_xlfn.TEXTBEFORE($J69,";",1,0,1),Table2[[Label]:[Reference(s)]],14,FALSE))</f>
        <v>(10) Grants.gov Synopsis</v>
      </c>
    </row>
    <row r="70" spans="1:19" ht="54.75" customHeight="1" x14ac:dyDescent="0.25">
      <c r="A70" s="697"/>
      <c r="B70" s="610"/>
      <c r="C70" s="610"/>
      <c r="D70" s="610"/>
      <c r="E70" s="692" t="s">
        <v>2204</v>
      </c>
      <c r="F70" s="610" t="s">
        <v>2205</v>
      </c>
      <c r="G70" s="534" t="str">
        <f>IF(VLOOKUP(_xlfn.TEXTBEFORE($J70,";",1,0,1),Table2[[Label]:[Reference(s)]],2,FALSE)=0,"",VLOOKUP(_xlfn.TEXTBEFORE($J70,";",1,0,1),Table2[[Label]:[Reference(s)]],2,FALSE))</f>
        <v>The time at which the application window closes.</v>
      </c>
      <c r="H70" s="610" t="s">
        <v>1638</v>
      </c>
      <c r="I70" s="694" t="s">
        <v>1639</v>
      </c>
      <c r="J70" s="548" t="s">
        <v>1088</v>
      </c>
      <c r="K70" s="549" t="s">
        <v>1640</v>
      </c>
      <c r="L70" s="534" t="str">
        <f>IF(VLOOKUP(_xlfn.TEXTBEFORE($J70,";",1,0,1),Table2[[Label]:[Reference(s)]],5,FALSE)=0,"",VLOOKUP(_xlfn.TEXTBEFORE($J70,";",1,0,1),Table2[[Label]:[Reference(s)]],5,FALSE))</f>
        <v>Time</v>
      </c>
      <c r="M70" s="534" t="str">
        <f>IF(VLOOKUP(_xlfn.TEXTBEFORE($J70,";",1,0,1),Table2[[Label]:[Reference(s)]],6,FALSE)=0,"",VLOOKUP(_xlfn.TEXTBEFORE($J70,";",1,0,1),Table2[[Label]:[Reference(s)]],6,FALSE))</f>
        <v>HH:MM</v>
      </c>
      <c r="N70" s="534" t="str">
        <f>IF(VLOOKUP(_xlfn.TEXTBEFORE($J70,";",1,0,1),Table2[[Label]:[Reference(s)]],7,FALSE)=0,"",VLOOKUP(_xlfn.TEXTBEFORE($J70,";",1,0,1),Table2[[Label]:[Reference(s)]],7,FALSE))</f>
        <v/>
      </c>
      <c r="O70" s="534">
        <f>IF(VLOOKUP(_xlfn.TEXTBEFORE($J70,";",1,0,1),Table2[[Label]:[Reference(s)]],8,FALSE)=0,"",VLOOKUP(_xlfn.TEXTBEFORE($J70,";",1,0,1),Table2[[Label]:[Reference(s)]],8,FALSE))</f>
        <v>4</v>
      </c>
      <c r="P70" s="534" t="str">
        <f>IF(VLOOKUP(_xlfn.TEXTBEFORE($J70,";",1,0,1),Table2[[Label]:[Reference(s)]],9,FALSE)=0,"",VLOOKUP(_xlfn.TEXTBEFORE($J70,";",1,0,1),Table2[[Label]:[Reference(s)]],9,FALSE))</f>
        <v/>
      </c>
      <c r="Q70" s="534" t="str">
        <f>IF(VLOOKUP(_xlfn.TEXTBEFORE($J70,";",1,0,1),Table2[[Label]:[Reference(s)]],10,FALSE)=0,"",VLOOKUP(_xlfn.TEXTBEFORE($J70,";",1,0,1),Table2[[Label]:[Reference(s)]],10,FALSE))</f>
        <v/>
      </c>
      <c r="R70" s="534" t="str">
        <f>IFERROR(MID(IF(VLOOKUP(_xlfn.TEXTBEFORE($J70,";",1,0,1),Table2[[Label]:[Reference(s)]],13,FALSE)=0,"",VLOOKUP(_xlfn.TEXTBEFORE($J70,";",1,0,1),Table2[[Label]:[Reference(s)]],13,FALSE)), FIND("(10)", IF(VLOOKUP(_xlfn.TEXTBEFORE($J70,";",1,0,1),Table2[[Label]:[Reference(s)]],13,FALSE)=0,"",VLOOKUP(_xlfn.TEXTBEFORE($J70,";",1,0,1),Table2[[Label]:[Reference(s)]],13,FALSE))), LEN(IF(VLOOKUP(_xlfn.TEXTBEFORE($J70,";",1,0,1),Table2[[Label]:[Reference(s)]],13,FALSE)=0,"",VLOOKUP(_xlfn.TEXTBEFORE($J70,";",1,0,1),Table2[[Label]:[Reference(s)]],13,FALSE)))),"")</f>
        <v/>
      </c>
      <c r="S70" s="550" t="str">
        <f>IF(VLOOKUP(_xlfn.TEXTBEFORE($J70,";",1,0,1),Table2[[Label]:[Reference(s)]],14,FALSE)=0,"",VLOOKUP(_xlfn.TEXTBEFORE($J70,";",1,0,1),Table2[[Label]:[Reference(s)]],14,FALSE))</f>
        <v>(1) Appendix I to Part 200, Title 2</v>
      </c>
    </row>
    <row r="71" spans="1:19" ht="54.75" customHeight="1" x14ac:dyDescent="0.25">
      <c r="A71" s="697"/>
      <c r="B71" s="610"/>
      <c r="C71" s="610"/>
      <c r="D71" s="610"/>
      <c r="E71" s="692"/>
      <c r="F71" s="610"/>
      <c r="G71" s="534" t="str">
        <f>IF(VLOOKUP(_xlfn.TEXTBEFORE($J71,";",1,0,1),Table2[[Label]:[Reference(s)]],2,FALSE)=0,"",VLOOKUP(_xlfn.TEXTBEFORE($J71,";",1,0,1),Table2[[Label]:[Reference(s)]],2,FALSE))</f>
        <v>The division of the day associated with the time at which the application window closes.</v>
      </c>
      <c r="H71" s="610"/>
      <c r="I71" s="694"/>
      <c r="J71" s="548" t="s">
        <v>4095</v>
      </c>
      <c r="K71" s="549" t="s">
        <v>1640</v>
      </c>
      <c r="L71" s="534" t="str">
        <f>IF(VLOOKUP(_xlfn.TEXTBEFORE($J71,";",1,0,1),Table2[[Label]:[Reference(s)]],5,FALSE)=0,"",VLOOKUP(_xlfn.TEXTBEFORE($J71,";",1,0,1),Table2[[Label]:[Reference(s)]],5,FALSE))</f>
        <v>String</v>
      </c>
      <c r="M71" s="534" t="str">
        <f>IF(VLOOKUP(_xlfn.TEXTBEFORE($J71,";",1,0,1),Table2[[Label]:[Reference(s)]],6,FALSE)=0,"",VLOOKUP(_xlfn.TEXTBEFORE($J71,";",1,0,1),Table2[[Label]:[Reference(s)]],6,FALSE))</f>
        <v>AA</v>
      </c>
      <c r="N71" s="534" t="str">
        <f>IF(VLOOKUP(_xlfn.TEXTBEFORE($J71,";",1,0,1),Table2[[Label]:[Reference(s)]],7,FALSE)=0,"",VLOOKUP(_xlfn.TEXTBEFORE($J71,";",1,0,1),Table2[[Label]:[Reference(s)]],7,FALSE))</f>
        <v/>
      </c>
      <c r="O71" s="534">
        <f>IF(VLOOKUP(_xlfn.TEXTBEFORE($J71,";",1,0,1),Table2[[Label]:[Reference(s)]],8,FALSE)=0,"",VLOOKUP(_xlfn.TEXTBEFORE($J71,";",1,0,1),Table2[[Label]:[Reference(s)]],8,FALSE))</f>
        <v>2</v>
      </c>
      <c r="P71" s="534" t="str">
        <f>IF(VLOOKUP(_xlfn.TEXTBEFORE($J71,";",1,0,1),Table2[[Label]:[Reference(s)]],9,FALSE)=0,"",VLOOKUP(_xlfn.TEXTBEFORE($J71,";",1,0,1),Table2[[Label]:[Reference(s)]],9,FALSE))</f>
        <v>AM;
PM</v>
      </c>
      <c r="Q71" s="534" t="str">
        <f>IF(VLOOKUP(_xlfn.TEXTBEFORE($J71,";",1,0,1),Table2[[Label]:[Reference(s)]],10,FALSE)=0,"",VLOOKUP(_xlfn.TEXTBEFORE($J71,";",1,0,1),Table2[[Label]:[Reference(s)]],10,FALSE))</f>
        <v/>
      </c>
      <c r="R71" s="534" t="str">
        <f>IFERROR(MID(IF(VLOOKUP(_xlfn.TEXTBEFORE($J71,";",1,0,1),Table2[[Label]:[Reference(s)]],13,FALSE)=0,"",VLOOKUP(_xlfn.TEXTBEFORE($J71,";",1,0,1),Table2[[Label]:[Reference(s)]],13,FALSE)), FIND("(10)", IF(VLOOKUP(_xlfn.TEXTBEFORE($J71,";",1,0,1),Table2[[Label]:[Reference(s)]],13,FALSE)=0,"",VLOOKUP(_xlfn.TEXTBEFORE($J71,";",1,0,1),Table2[[Label]:[Reference(s)]],13,FALSE))), LEN(IF(VLOOKUP(_xlfn.TEXTBEFORE($J71,";",1,0,1),Table2[[Label]:[Reference(s)]],13,FALSE)=0,"",VLOOKUP(_xlfn.TEXTBEFORE($J71,";",1,0,1),Table2[[Label]:[Reference(s)]],13,FALSE)))),"")</f>
        <v/>
      </c>
      <c r="S71" s="550" t="str">
        <f>IF(VLOOKUP(_xlfn.TEXTBEFORE($J71,";",1,0,1),Table2[[Label]:[Reference(s)]],14,FALSE)=0,"",VLOOKUP(_xlfn.TEXTBEFORE($J71,";",1,0,1),Table2[[Label]:[Reference(s)]],14,FALSE))</f>
        <v>(1) Appendix I to Part 200, Title 2</v>
      </c>
    </row>
    <row r="72" spans="1:19" ht="54.75" customHeight="1" x14ac:dyDescent="0.25">
      <c r="A72" s="697"/>
      <c r="B72" s="610"/>
      <c r="C72" s="610"/>
      <c r="D72" s="610"/>
      <c r="E72" s="692"/>
      <c r="F72" s="610"/>
      <c r="G72" s="534" t="str">
        <f>IF(VLOOKUP(_xlfn.TEXTBEFORE($J72,";",1,0,1),Table2[[Label]:[Reference(s)]],2,FALSE)=0,"",VLOOKUP(_xlfn.TEXTBEFORE($J72,";",1,0,1),Table2[[Label]:[Reference(s)]],2,FALSE))</f>
        <v>The time zone associated with the time at which the application window closes.</v>
      </c>
      <c r="H72" s="610"/>
      <c r="I72" s="694"/>
      <c r="J72" s="548" t="s">
        <v>1091</v>
      </c>
      <c r="K72" s="549" t="s">
        <v>1640</v>
      </c>
      <c r="L72" s="534" t="str">
        <f>IF(VLOOKUP(_xlfn.TEXTBEFORE($J72,";",1,0,1),Table2[[Label]:[Reference(s)]],5,FALSE)=0,"",VLOOKUP(_xlfn.TEXTBEFORE($J72,";",1,0,1),Table2[[Label]:[Reference(s)]],5,FALSE))</f>
        <v>String</v>
      </c>
      <c r="M72" s="534" t="str">
        <f>IF(VLOOKUP(_xlfn.TEXTBEFORE($J72,";",1,0,1),Table2[[Label]:[Reference(s)]],6,FALSE)=0,"",VLOOKUP(_xlfn.TEXTBEFORE($J72,";",1,0,1),Table2[[Label]:[Reference(s)]],6,FALSE))</f>
        <v/>
      </c>
      <c r="N72" s="534" t="str">
        <f>IF(VLOOKUP(_xlfn.TEXTBEFORE($J72,";",1,0,1),Table2[[Label]:[Reference(s)]],7,FALSE)=0,"",VLOOKUP(_xlfn.TEXTBEFORE($J72,";",1,0,1),Table2[[Label]:[Reference(s)]],7,FALSE))</f>
        <v/>
      </c>
      <c r="O72" s="534">
        <f>IF(VLOOKUP(_xlfn.TEXTBEFORE($J72,";",1,0,1),Table2[[Label]:[Reference(s)]],8,FALSE)=0,"",VLOOKUP(_xlfn.TEXTBEFORE($J72,";",1,0,1),Table2[[Label]:[Reference(s)]],8,FALSE))</f>
        <v>50</v>
      </c>
      <c r="P72" s="534" t="str">
        <f>IF(VLOOKUP(_xlfn.TEXTBEFORE($J72,";",1,0,1),Table2[[Label]:[Reference(s)]],9,FALSE)=0,"",VLOOKUP(_xlfn.TEXTBEFORE($J72,";",1,0,1),Table2[[Label]:[Reference(s)]],9,FALSE))</f>
        <v/>
      </c>
      <c r="Q72" s="534" t="str">
        <f>IF(VLOOKUP(_xlfn.TEXTBEFORE($J72,";",1,0,1),Table2[[Label]:[Reference(s)]],10,FALSE)=0,"",VLOOKUP(_xlfn.TEXTBEFORE($J72,";",1,0,1),Table2[[Label]:[Reference(s)]],10,FALSE))</f>
        <v/>
      </c>
      <c r="R72" s="534" t="str">
        <f>IFERROR(MID(IF(VLOOKUP(_xlfn.TEXTBEFORE($J72,";",1,0,1),Table2[[Label]:[Reference(s)]],13,FALSE)=0,"",VLOOKUP(_xlfn.TEXTBEFORE($J72,";",1,0,1),Table2[[Label]:[Reference(s)]],13,FALSE)), FIND("(10)", IF(VLOOKUP(_xlfn.TEXTBEFORE($J72,";",1,0,1),Table2[[Label]:[Reference(s)]],13,FALSE)=0,"",VLOOKUP(_xlfn.TEXTBEFORE($J72,";",1,0,1),Table2[[Label]:[Reference(s)]],13,FALSE))), LEN(IF(VLOOKUP(_xlfn.TEXTBEFORE($J72,";",1,0,1),Table2[[Label]:[Reference(s)]],13,FALSE)=0,"",VLOOKUP(_xlfn.TEXTBEFORE($J72,";",1,0,1),Table2[[Label]:[Reference(s)]],13,FALSE)))),"")</f>
        <v/>
      </c>
      <c r="S72" s="550" t="str">
        <f>IF(VLOOKUP(_xlfn.TEXTBEFORE($J72,";",1,0,1),Table2[[Label]:[Reference(s)]],14,FALSE)=0,"",VLOOKUP(_xlfn.TEXTBEFORE($J72,";",1,0,1),Table2[[Label]:[Reference(s)]],14,FALSE))</f>
        <v>(1) Appendix I to Part 200, Title 2</v>
      </c>
    </row>
    <row r="73" spans="1:19" ht="29.1" customHeight="1" x14ac:dyDescent="0.25">
      <c r="A73" s="697"/>
      <c r="B73" s="610"/>
      <c r="C73" s="610"/>
      <c r="D73" s="610"/>
      <c r="E73" s="546" t="s">
        <v>2206</v>
      </c>
      <c r="F73" s="547" t="s">
        <v>2207</v>
      </c>
      <c r="G73" s="534" t="str">
        <f>IF(VLOOKUP(_xlfn.TEXTBEFORE($J73,";",1,0,1),Table2[[Label]:[Reference(s)]],2,FALSE)=0,"",VLOOKUP(_xlfn.TEXTBEFORE($J73,";",1,0,1),Table2[[Label]:[Reference(s)]],2,FALSE))</f>
        <v>The date upon which the formal review process for submitted grant applications begins.</v>
      </c>
      <c r="H73" s="547" t="s">
        <v>1638</v>
      </c>
      <c r="I73" s="547" t="s">
        <v>1639</v>
      </c>
      <c r="J73" s="548" t="s">
        <v>1107</v>
      </c>
      <c r="K73" s="549" t="s">
        <v>1640</v>
      </c>
      <c r="L73" s="534" t="str">
        <f>IF(VLOOKUP(_xlfn.TEXTBEFORE($J73,";",1,0,1),Table2[[Label]:[Reference(s)]],5,FALSE)=0,"",VLOOKUP(_xlfn.TEXTBEFORE($J73,";",1,0,1),Table2[[Label]:[Reference(s)]],5,FALSE))</f>
        <v>Date</v>
      </c>
      <c r="M73" s="534" t="str">
        <f>IF(VLOOKUP(_xlfn.TEXTBEFORE($J73,";",1,0,1),Table2[[Label]:[Reference(s)]],6,FALSE)=0,"",VLOOKUP(_xlfn.TEXTBEFORE($J73,";",1,0,1),Table2[[Label]:[Reference(s)]],6,FALSE))</f>
        <v>YYYYMMDD</v>
      </c>
      <c r="N73" s="534" t="str">
        <f>IF(VLOOKUP(_xlfn.TEXTBEFORE($J73,";",1,0,1),Table2[[Label]:[Reference(s)]],7,FALSE)=0,"",VLOOKUP(_xlfn.TEXTBEFORE($J73,";",1,0,1),Table2[[Label]:[Reference(s)]],7,FALSE))</f>
        <v>(2) 8</v>
      </c>
      <c r="O73" s="534" t="str">
        <f>IF(VLOOKUP(_xlfn.TEXTBEFORE($J73,";",1,0,1),Table2[[Label]:[Reference(s)]],8,FALSE)=0,"",VLOOKUP(_xlfn.TEXTBEFORE($J73,";",1,0,1),Table2[[Label]:[Reference(s)]],8,FALSE))</f>
        <v>(2) 8</v>
      </c>
      <c r="P73" s="534" t="str">
        <f>IF(VLOOKUP(_xlfn.TEXTBEFORE($J73,";",1,0,1),Table2[[Label]:[Reference(s)]],9,FALSE)=0,"",VLOOKUP(_xlfn.TEXTBEFORE($J73,";",1,0,1),Table2[[Label]:[Reference(s)]],9,FALSE))</f>
        <v/>
      </c>
      <c r="Q73" s="534" t="str">
        <f>IF(VLOOKUP(_xlfn.TEXTBEFORE($J73,";",1,0,1),Table2[[Label]:[Reference(s)]],10,FALSE)=0,"",VLOOKUP(_xlfn.TEXTBEFORE($J73,";",1,0,1),Table2[[Label]:[Reference(s)]],10,FALSE))</f>
        <v/>
      </c>
      <c r="R73" s="534" t="str">
        <f>IFERROR(MID(IF(VLOOKUP(_xlfn.TEXTBEFORE($J73,";",1,0,1),Table2[[Label]:[Reference(s)]],13,FALSE)=0,"",VLOOKUP(_xlfn.TEXTBEFORE($J73,";",1,0,1),Table2[[Label]:[Reference(s)]],13,FALSE)), FIND("(10)", IF(VLOOKUP(_xlfn.TEXTBEFORE($J73,";",1,0,1),Table2[[Label]:[Reference(s)]],13,FALSE)=0,"",VLOOKUP(_xlfn.TEXTBEFORE($J73,";",1,0,1),Table2[[Label]:[Reference(s)]],13,FALSE))), LEN(IF(VLOOKUP(_xlfn.TEXTBEFORE($J73,";",1,0,1),Table2[[Label]:[Reference(s)]],13,FALSE)=0,"",VLOOKUP(_xlfn.TEXTBEFORE($J73,";",1,0,1),Table2[[Label]:[Reference(s)]],13,FALSE)))),"")</f>
        <v/>
      </c>
      <c r="S73" s="550" t="str">
        <f>IF(VLOOKUP(_xlfn.TEXTBEFORE($J73,";",1,0,1),Table2[[Label]:[Reference(s)]],14,FALSE)=0,"",VLOOKUP(_xlfn.TEXTBEFORE($J73,";",1,0,1),Table2[[Label]:[Reference(s)]],14,FALSE))</f>
        <v>(1) Appendix I to Part 200, Title 2</v>
      </c>
    </row>
    <row r="74" spans="1:19" ht="29.1" customHeight="1" x14ac:dyDescent="0.25">
      <c r="A74" s="697"/>
      <c r="B74" s="610"/>
      <c r="C74" s="610"/>
      <c r="D74" s="610"/>
      <c r="E74" s="546" t="s">
        <v>2208</v>
      </c>
      <c r="F74" s="547" t="s">
        <v>2209</v>
      </c>
      <c r="G74" s="534" t="str">
        <f>IF(VLOOKUP(_xlfn.TEXTBEFORE($J74,";",1,0,1),Table2[[Label]:[Reference(s)]],2,FALSE)=0,"",VLOOKUP(_xlfn.TEXTBEFORE($J74,";",1,0,1),Table2[[Label]:[Reference(s)]],2,FALSE))</f>
        <v>The date upon which the formal review process for submitted grant applications concludes.</v>
      </c>
      <c r="H74" s="547" t="s">
        <v>1638</v>
      </c>
      <c r="I74" s="547" t="s">
        <v>1639</v>
      </c>
      <c r="J74" s="548" t="s">
        <v>1105</v>
      </c>
      <c r="K74" s="549" t="s">
        <v>1640</v>
      </c>
      <c r="L74" s="534" t="str">
        <f>IF(VLOOKUP(_xlfn.TEXTBEFORE($J74,";",1,0,1),Table2[[Label]:[Reference(s)]],5,FALSE)=0,"",VLOOKUP(_xlfn.TEXTBEFORE($J74,";",1,0,1),Table2[[Label]:[Reference(s)]],5,FALSE))</f>
        <v>Date</v>
      </c>
      <c r="M74" s="534" t="str">
        <f>IF(VLOOKUP(_xlfn.TEXTBEFORE($J74,";",1,0,1),Table2[[Label]:[Reference(s)]],6,FALSE)=0,"",VLOOKUP(_xlfn.TEXTBEFORE($J74,";",1,0,1),Table2[[Label]:[Reference(s)]],6,FALSE))</f>
        <v>YYYYMMDD</v>
      </c>
      <c r="N74" s="534" t="str">
        <f>IF(VLOOKUP(_xlfn.TEXTBEFORE($J74,";",1,0,1),Table2[[Label]:[Reference(s)]],7,FALSE)=0,"",VLOOKUP(_xlfn.TEXTBEFORE($J74,";",1,0,1),Table2[[Label]:[Reference(s)]],7,FALSE))</f>
        <v>(2) 8</v>
      </c>
      <c r="O74" s="534" t="str">
        <f>IF(VLOOKUP(_xlfn.TEXTBEFORE($J74,";",1,0,1),Table2[[Label]:[Reference(s)]],8,FALSE)=0,"",VLOOKUP(_xlfn.TEXTBEFORE($J74,";",1,0,1),Table2[[Label]:[Reference(s)]],8,FALSE))</f>
        <v>(2) 8</v>
      </c>
      <c r="P74" s="534" t="str">
        <f>IF(VLOOKUP(_xlfn.TEXTBEFORE($J74,";",1,0,1),Table2[[Label]:[Reference(s)]],9,FALSE)=0,"",VLOOKUP(_xlfn.TEXTBEFORE($J74,";",1,0,1),Table2[[Label]:[Reference(s)]],9,FALSE))</f>
        <v/>
      </c>
      <c r="Q74" s="534" t="str">
        <f>IF(VLOOKUP(_xlfn.TEXTBEFORE($J74,";",1,0,1),Table2[[Label]:[Reference(s)]],10,FALSE)=0,"",VLOOKUP(_xlfn.TEXTBEFORE($J74,";",1,0,1),Table2[[Label]:[Reference(s)]],10,FALSE))</f>
        <v/>
      </c>
      <c r="R74" s="534" t="str">
        <f>IFERROR(MID(IF(VLOOKUP(_xlfn.TEXTBEFORE($J74,";",1,0,1),Table2[[Label]:[Reference(s)]],13,FALSE)=0,"",VLOOKUP(_xlfn.TEXTBEFORE($J74,";",1,0,1),Table2[[Label]:[Reference(s)]],13,FALSE)), FIND("(10)", IF(VLOOKUP(_xlfn.TEXTBEFORE($J74,";",1,0,1),Table2[[Label]:[Reference(s)]],13,FALSE)=0,"",VLOOKUP(_xlfn.TEXTBEFORE($J74,";",1,0,1),Table2[[Label]:[Reference(s)]],13,FALSE))), LEN(IF(VLOOKUP(_xlfn.TEXTBEFORE($J74,";",1,0,1),Table2[[Label]:[Reference(s)]],13,FALSE)=0,"",VLOOKUP(_xlfn.TEXTBEFORE($J74,";",1,0,1),Table2[[Label]:[Reference(s)]],13,FALSE)))),"")</f>
        <v/>
      </c>
      <c r="S74" s="550" t="str">
        <f>IF(VLOOKUP(_xlfn.TEXTBEFORE($J74,";",1,0,1),Table2[[Label]:[Reference(s)]],14,FALSE)=0,"",VLOOKUP(_xlfn.TEXTBEFORE($J74,";",1,0,1),Table2[[Label]:[Reference(s)]],14,FALSE))</f>
        <v>(1) Appendix I to Part 200, Title 2</v>
      </c>
    </row>
    <row r="75" spans="1:19" ht="29.1" customHeight="1" x14ac:dyDescent="0.25">
      <c r="A75" s="697"/>
      <c r="B75" s="610"/>
      <c r="C75" s="610"/>
      <c r="D75" s="610"/>
      <c r="E75" s="546" t="s">
        <v>2210</v>
      </c>
      <c r="F75" s="547" t="s">
        <v>2211</v>
      </c>
      <c r="G75" s="534" t="str">
        <f>IF(VLOOKUP(_xlfn.TEXTBEFORE($J75,";",1,0,1),Table2[[Label]:[Reference(s)]],2,FALSE)=0,"",VLOOKUP(_xlfn.TEXTBEFORE($J75,";",1,0,1),Table2[[Label]:[Reference(s)]],2,FALSE))</f>
        <v>The date (or expected date) upon which the grantmaking agency expects to formally issue the grant award to the selected recipient(s).</v>
      </c>
      <c r="H75" s="547" t="s">
        <v>1633</v>
      </c>
      <c r="I75" s="547" t="s">
        <v>1639</v>
      </c>
      <c r="J75" s="548" t="s">
        <v>1122</v>
      </c>
      <c r="K75" s="549" t="s">
        <v>1640</v>
      </c>
      <c r="L75" s="534" t="str">
        <f>IF(VLOOKUP(_xlfn.TEXTBEFORE($J75,";",1,0,1),Table2[[Label]:[Reference(s)]],5,FALSE)=0,"",VLOOKUP(_xlfn.TEXTBEFORE($J75,";",1,0,1),Table2[[Label]:[Reference(s)]],5,FALSE))</f>
        <v>Date</v>
      </c>
      <c r="M75" s="534" t="str">
        <f>IF(VLOOKUP(_xlfn.TEXTBEFORE($J75,";",1,0,1),Table2[[Label]:[Reference(s)]],6,FALSE)=0,"",VLOOKUP(_xlfn.TEXTBEFORE($J75,";",1,0,1),Table2[[Label]:[Reference(s)]],6,FALSE))</f>
        <v>YYYYMMDD</v>
      </c>
      <c r="N75" s="534">
        <f>IF(VLOOKUP(_xlfn.TEXTBEFORE($J75,";",1,0,1),Table2[[Label]:[Reference(s)]],7,FALSE)=0,"",VLOOKUP(_xlfn.TEXTBEFORE($J75,";",1,0,1),Table2[[Label]:[Reference(s)]],7,FALSE))</f>
        <v>8</v>
      </c>
      <c r="O75" s="534">
        <f>IF(VLOOKUP(_xlfn.TEXTBEFORE($J75,";",1,0,1),Table2[[Label]:[Reference(s)]],8,FALSE)=0,"",VLOOKUP(_xlfn.TEXTBEFORE($J75,";",1,0,1),Table2[[Label]:[Reference(s)]],8,FALSE))</f>
        <v>8</v>
      </c>
      <c r="P75" s="534" t="str">
        <f>IF(VLOOKUP(_xlfn.TEXTBEFORE($J75,";",1,0,1),Table2[[Label]:[Reference(s)]],9,FALSE)=0,"",VLOOKUP(_xlfn.TEXTBEFORE($J75,";",1,0,1),Table2[[Label]:[Reference(s)]],9,FALSE))</f>
        <v/>
      </c>
      <c r="Q75" s="534" t="str">
        <f>IF(VLOOKUP(_xlfn.TEXTBEFORE($J75,";",1,0,1),Table2[[Label]:[Reference(s)]],10,FALSE)=0,"",VLOOKUP(_xlfn.TEXTBEFORE($J75,";",1,0,1),Table2[[Label]:[Reference(s)]],10,FALSE))</f>
        <v/>
      </c>
      <c r="R75" s="534" t="str">
        <f>IFERROR(MID(IF(VLOOKUP(_xlfn.TEXTBEFORE($J75,";",1,0,1),Table2[[Label]:[Reference(s)]],13,FALSE)=0,"",VLOOKUP(_xlfn.TEXTBEFORE($J75,";",1,0,1),Table2[[Label]:[Reference(s)]],13,FALSE)), FIND("(10)", IF(VLOOKUP(_xlfn.TEXTBEFORE($J75,";",1,0,1),Table2[[Label]:[Reference(s)]],13,FALSE)=0,"",VLOOKUP(_xlfn.TEXTBEFORE($J75,";",1,0,1),Table2[[Label]:[Reference(s)]],13,FALSE))), LEN(IF(VLOOKUP(_xlfn.TEXTBEFORE($J75,";",1,0,1),Table2[[Label]:[Reference(s)]],13,FALSE)=0,"",VLOOKUP(_xlfn.TEXTBEFORE($J75,";",1,0,1),Table2[[Label]:[Reference(s)]],13,FALSE)))),"")</f>
        <v>(10) Estimated Award Date</v>
      </c>
      <c r="S75" s="550" t="str">
        <f>IF(VLOOKUP(_xlfn.TEXTBEFORE($J75,";",1,0,1),Table2[[Label]:[Reference(s)]],14,FALSE)=0,"",VLOOKUP(_xlfn.TEXTBEFORE($J75,";",1,0,1),Table2[[Label]:[Reference(s)]],14,FALSE))</f>
        <v>(1) Appendix I to Part 200, Title 2</v>
      </c>
    </row>
    <row r="76" spans="1:19" ht="43.35" customHeight="1" x14ac:dyDescent="0.25">
      <c r="A76" s="697"/>
      <c r="B76" s="610"/>
      <c r="C76" s="610"/>
      <c r="D76" s="610"/>
      <c r="E76" s="546" t="s">
        <v>2212</v>
      </c>
      <c r="F76" s="551" t="s">
        <v>2213</v>
      </c>
      <c r="G76" s="534" t="str">
        <f>IF(VLOOKUP(_xlfn.TEXTBEFORE($J76,";",1,0,1),Table2[[Label]:[Reference(s)]],2,FALSE)=0,"",VLOOKUP(_xlfn.TEXTBEFORE($J76,";",1,0,1),Table2[[Label]:[Reference(s)]],2,FALSE))</f>
        <v>The date (or expected date) upon which the funding opportunity project is expected to begin its activities, as projected by the grantmaking agency or agreed upon by the grant recipient.</v>
      </c>
      <c r="H76" s="551" t="s">
        <v>1638</v>
      </c>
      <c r="I76" s="547" t="s">
        <v>1639</v>
      </c>
      <c r="J76" s="548" t="s">
        <v>1181</v>
      </c>
      <c r="K76" s="549" t="s">
        <v>1640</v>
      </c>
      <c r="L76" s="534" t="str">
        <f>IF(VLOOKUP(_xlfn.TEXTBEFORE($J76,";",1,0,1),Table2[[Label]:[Reference(s)]],5,FALSE)=0,"",VLOOKUP(_xlfn.TEXTBEFORE($J76,";",1,0,1),Table2[[Label]:[Reference(s)]],5,FALSE))</f>
        <v>Date</v>
      </c>
      <c r="M76" s="534" t="str">
        <f>IF(VLOOKUP(_xlfn.TEXTBEFORE($J76,";",1,0,1),Table2[[Label]:[Reference(s)]],6,FALSE)=0,"",VLOOKUP(_xlfn.TEXTBEFORE($J76,";",1,0,1),Table2[[Label]:[Reference(s)]],6,FALSE))</f>
        <v>YYYYMMDD</v>
      </c>
      <c r="N76" s="534">
        <f>IF(VLOOKUP(_xlfn.TEXTBEFORE($J76,";",1,0,1),Table2[[Label]:[Reference(s)]],7,FALSE)=0,"",VLOOKUP(_xlfn.TEXTBEFORE($J76,";",1,0,1),Table2[[Label]:[Reference(s)]],7,FALSE))</f>
        <v>8</v>
      </c>
      <c r="O76" s="534">
        <f>IF(VLOOKUP(_xlfn.TEXTBEFORE($J76,";",1,0,1),Table2[[Label]:[Reference(s)]],8,FALSE)=0,"",VLOOKUP(_xlfn.TEXTBEFORE($J76,";",1,0,1),Table2[[Label]:[Reference(s)]],8,FALSE))</f>
        <v>8</v>
      </c>
      <c r="P76" s="534" t="str">
        <f>IF(VLOOKUP(_xlfn.TEXTBEFORE($J76,";",1,0,1),Table2[[Label]:[Reference(s)]],9,FALSE)=0,"",VLOOKUP(_xlfn.TEXTBEFORE($J76,";",1,0,1),Table2[[Label]:[Reference(s)]],9,FALSE))</f>
        <v/>
      </c>
      <c r="Q76" s="534" t="str">
        <f>IF(VLOOKUP(_xlfn.TEXTBEFORE($J76,";",1,0,1),Table2[[Label]:[Reference(s)]],10,FALSE)=0,"",VLOOKUP(_xlfn.TEXTBEFORE($J76,";",1,0,1),Table2[[Label]:[Reference(s)]],10,FALSE))</f>
        <v/>
      </c>
      <c r="R76" s="534" t="str">
        <f>IFERROR(MID(IF(VLOOKUP(_xlfn.TEXTBEFORE($J76,";",1,0,1),Table2[[Label]:[Reference(s)]],13,FALSE)=0,"",VLOOKUP(_xlfn.TEXTBEFORE($J76,";",1,0,1),Table2[[Label]:[Reference(s)]],13,FALSE)), FIND("(10)", IF(VLOOKUP(_xlfn.TEXTBEFORE($J76,";",1,0,1),Table2[[Label]:[Reference(s)]],13,FALSE)=0,"",VLOOKUP(_xlfn.TEXTBEFORE($J76,";",1,0,1),Table2[[Label]:[Reference(s)]],13,FALSE))), LEN(IF(VLOOKUP(_xlfn.TEXTBEFORE($J76,";",1,0,1),Table2[[Label]:[Reference(s)]],13,FALSE)=0,"",VLOOKUP(_xlfn.TEXTBEFORE($J76,";",1,0,1),Table2[[Label]:[Reference(s)]],13,FALSE)))),"")</f>
        <v>(10) Estimated Project Start Date</v>
      </c>
      <c r="S76" s="550" t="str">
        <f>IF(VLOOKUP(_xlfn.TEXTBEFORE($J76,";",1,0,1),Table2[[Label]:[Reference(s)]],14,FALSE)=0,"",VLOOKUP(_xlfn.TEXTBEFORE($J76,";",1,0,1),Table2[[Label]:[Reference(s)]],14,FALSE))</f>
        <v>(1) Appendix I to Part 200, Title 2</v>
      </c>
    </row>
    <row r="77" spans="1:19" s="1" customFormat="1" ht="43.35" customHeight="1" x14ac:dyDescent="0.25">
      <c r="A77" s="697"/>
      <c r="B77" s="610"/>
      <c r="C77" s="610"/>
      <c r="D77" s="610"/>
      <c r="E77" s="546" t="s">
        <v>2214</v>
      </c>
      <c r="F77" s="551" t="s">
        <v>4478</v>
      </c>
      <c r="G77" s="535" t="str">
        <f>IF(VLOOKUP(_xlfn.TEXTBEFORE($J77,";",1,0,1),Table2[[Label]:[Reference(s)]],2,FALSE)=0,"",VLOOKUP(_xlfn.TEXTBEFORE($J77,";",1,0,1),Table2[[Label]:[Reference(s)]],2,FALSE))</f>
        <v>The anticipated period of performance during which the funding opportunity project is expected to complete its activities, as projected by the grantmaking agency or agreed upon by the grant recipient. This must be captured as number of months.</v>
      </c>
      <c r="H77" s="551" t="s">
        <v>1638</v>
      </c>
      <c r="I77" s="551" t="s">
        <v>1639</v>
      </c>
      <c r="J77" s="548" t="s">
        <v>2215</v>
      </c>
      <c r="K77" s="549" t="s">
        <v>1640</v>
      </c>
      <c r="L77" s="535" t="str">
        <f>IF(VLOOKUP(_xlfn.TEXTBEFORE($J77,";",1,0,1),Table2[[Label]:[Reference(s)]],5,FALSE)=0,"",VLOOKUP(_xlfn.TEXTBEFORE($J77,";",1,0,1),Table2[[Label]:[Reference(s)]],5,FALSE))</f>
        <v>Integer</v>
      </c>
      <c r="M77" s="535" t="str">
        <f>IF(VLOOKUP(_xlfn.TEXTBEFORE($J77,";",1,0,1),Table2[[Label]:[Reference(s)]],6,FALSE)=0,"",VLOOKUP(_xlfn.TEXTBEFORE($J77,";",1,0,1),Table2[[Label]:[Reference(s)]],6,FALSE))</f>
        <v/>
      </c>
      <c r="N77" s="535">
        <f>IF(VLOOKUP(_xlfn.TEXTBEFORE($J77,";",1,0,1),Table2[[Label]:[Reference(s)]],7,FALSE)=0,"",VLOOKUP(_xlfn.TEXTBEFORE($J77,";",1,0,1),Table2[[Label]:[Reference(s)]],7,FALSE))</f>
        <v>1</v>
      </c>
      <c r="O77" s="535">
        <f>IF(VLOOKUP(_xlfn.TEXTBEFORE($J77,";",1,0,1),Table2[[Label]:[Reference(s)]],8,FALSE)=0,"",VLOOKUP(_xlfn.TEXTBEFORE($J77,";",1,0,1),Table2[[Label]:[Reference(s)]],8,FALSE))</f>
        <v>2</v>
      </c>
      <c r="P77" s="535" t="str">
        <f>IF(VLOOKUP(_xlfn.TEXTBEFORE($J77,";",1,0,1),Table2[[Label]:[Reference(s)]],9,FALSE)=0,"",VLOOKUP(_xlfn.TEXTBEFORE($J77,";",1,0,1),Table2[[Label]:[Reference(s)]],9,FALSE))</f>
        <v/>
      </c>
      <c r="Q77" s="535" t="str">
        <f>IF(VLOOKUP(_xlfn.TEXTBEFORE($J77,";",1,0,1),Table2[[Label]:[Reference(s)]],10,FALSE)=0,"",VLOOKUP(_xlfn.TEXTBEFORE($J77,";",1,0,1),Table2[[Label]:[Reference(s)]],10,FALSE))</f>
        <v/>
      </c>
      <c r="R77" s="535" t="str">
        <f>IFERROR(MID(IF(VLOOKUP(_xlfn.TEXTBEFORE($J77,";",1,0,1),Table2[[Label]:[Reference(s)]],13,FALSE)=0,"",VLOOKUP(_xlfn.TEXTBEFORE($J77,";",1,0,1),Table2[[Label]:[Reference(s)]],13,FALSE)), FIND("(10)", IF(VLOOKUP(_xlfn.TEXTBEFORE($J77,";",1,0,1),Table2[[Label]:[Reference(s)]],13,FALSE)=0,"",VLOOKUP(_xlfn.TEXTBEFORE($J77,";",1,0,1),Table2[[Label]:[Reference(s)]],13,FALSE))), LEN(IF(VLOOKUP(_xlfn.TEXTBEFORE($J77,";",1,0,1),Table2[[Label]:[Reference(s)]],13,FALSE)=0,"",VLOOKUP(_xlfn.TEXTBEFORE($J77,";",1,0,1),Table2[[Label]:[Reference(s)]],13,FALSE)))),"")</f>
        <v>(10) Estimated Project Start Date;
(10) Estimated Project End Date</v>
      </c>
      <c r="S77" s="550" t="str">
        <f>IF(VLOOKUP(_xlfn.TEXTBEFORE($J77,";",1,0,1),Table2[[Label]:[Reference(s)]],14,FALSE)=0,"",VLOOKUP(_xlfn.TEXTBEFORE($J77,";",1,0,1),Table2[[Label]:[Reference(s)]],14,FALSE))</f>
        <v>(1) Appendix I to Part 200, Title 2;
(10) Grants.gov</v>
      </c>
    </row>
    <row r="78" spans="1:19" ht="43.5" customHeight="1" x14ac:dyDescent="0.25">
      <c r="A78" s="697"/>
      <c r="B78" s="610"/>
      <c r="C78" s="610"/>
      <c r="D78" s="610"/>
      <c r="E78" s="546" t="s">
        <v>2216</v>
      </c>
      <c r="F78" s="547" t="s">
        <v>2217</v>
      </c>
      <c r="G78" s="534" t="str">
        <f>IF(VLOOKUP(_xlfn.TEXTBEFORE($J78,";",1,0,1),Table2[[Label]:[Reference(s)]],2,FALSE)=0,"",VLOOKUP(_xlfn.TEXTBEFORE($J78,";",1,0,1),Table2[[Label]:[Reference(s)]],2,FALSE))</f>
        <v>The date by which a notice or letter of intent must be submitted.</v>
      </c>
      <c r="H78" s="547" t="s">
        <v>1638</v>
      </c>
      <c r="I78" s="547" t="s">
        <v>1639</v>
      </c>
      <c r="J78" s="548" t="s">
        <v>1153</v>
      </c>
      <c r="K78" s="549" t="s">
        <v>1640</v>
      </c>
      <c r="L78" s="534" t="str">
        <f>IF(VLOOKUP(_xlfn.TEXTBEFORE($J78,";",1,0,1),Table2[[Label]:[Reference(s)]],5,FALSE)=0,"",VLOOKUP(_xlfn.TEXTBEFORE($J78,";",1,0,1),Table2[[Label]:[Reference(s)]],5,FALSE))</f>
        <v>Date</v>
      </c>
      <c r="M78" s="534" t="str">
        <f>IF(VLOOKUP(_xlfn.TEXTBEFORE($J78,";",1,0,1),Table2[[Label]:[Reference(s)]],6,FALSE)=0,"",VLOOKUP(_xlfn.TEXTBEFORE($J78,";",1,0,1),Table2[[Label]:[Reference(s)]],6,FALSE))</f>
        <v>YYYYMMDD</v>
      </c>
      <c r="N78" s="534" t="str">
        <f>IF(VLOOKUP(_xlfn.TEXTBEFORE($J78,";",1,0,1),Table2[[Label]:[Reference(s)]],7,FALSE)=0,"",VLOOKUP(_xlfn.TEXTBEFORE($J78,";",1,0,1),Table2[[Label]:[Reference(s)]],7,FALSE))</f>
        <v>(2) 8</v>
      </c>
      <c r="O78" s="534" t="str">
        <f>IF(VLOOKUP(_xlfn.TEXTBEFORE($J78,";",1,0,1),Table2[[Label]:[Reference(s)]],8,FALSE)=0,"",VLOOKUP(_xlfn.TEXTBEFORE($J78,";",1,0,1),Table2[[Label]:[Reference(s)]],8,FALSE))</f>
        <v>(2) 8</v>
      </c>
      <c r="P78" s="534" t="str">
        <f>IF(VLOOKUP(_xlfn.TEXTBEFORE($J78,";",1,0,1),Table2[[Label]:[Reference(s)]],9,FALSE)=0,"",VLOOKUP(_xlfn.TEXTBEFORE($J78,";",1,0,1),Table2[[Label]:[Reference(s)]],9,FALSE))</f>
        <v/>
      </c>
      <c r="Q78" s="534" t="str">
        <f>IF(VLOOKUP(_xlfn.TEXTBEFORE($J78,";",1,0,1),Table2[[Label]:[Reference(s)]],10,FALSE)=0,"",VLOOKUP(_xlfn.TEXTBEFORE($J78,";",1,0,1),Table2[[Label]:[Reference(s)]],10,FALSE))</f>
        <v/>
      </c>
      <c r="R78" s="534" t="str">
        <f>IFERROR(MID(IF(VLOOKUP(_xlfn.TEXTBEFORE($J78,";",1,0,1),Table2[[Label]:[Reference(s)]],13,FALSE)=0,"",VLOOKUP(_xlfn.TEXTBEFORE($J78,";",1,0,1),Table2[[Label]:[Reference(s)]],13,FALSE)), FIND("(10)", IF(VLOOKUP(_xlfn.TEXTBEFORE($J78,";",1,0,1),Table2[[Label]:[Reference(s)]],13,FALSE)=0,"",VLOOKUP(_xlfn.TEXTBEFORE($J78,";",1,0,1),Table2[[Label]:[Reference(s)]],13,FALSE))), LEN(IF(VLOOKUP(_xlfn.TEXTBEFORE($J78,";",1,0,1),Table2[[Label]:[Reference(s)]],13,FALSE)=0,"",VLOOKUP(_xlfn.TEXTBEFORE($J78,";",1,0,1),Table2[[Label]:[Reference(s)]],13,FALSE)))),"")</f>
        <v/>
      </c>
      <c r="S78" s="550" t="str">
        <f>IF(VLOOKUP(_xlfn.TEXTBEFORE($J78,";",1,0,1),Table2[[Label]:[Reference(s)]],14,FALSE)=0,"",VLOOKUP(_xlfn.TEXTBEFORE($J78,";",1,0,1),Table2[[Label]:[Reference(s)]],14,FALSE))</f>
        <v>(1) Appendix I to Part 200, Title 2</v>
      </c>
    </row>
    <row r="79" spans="1:19" ht="42.75" customHeight="1" x14ac:dyDescent="0.25">
      <c r="A79" s="697"/>
      <c r="B79" s="610"/>
      <c r="C79" s="610"/>
      <c r="D79" s="610"/>
      <c r="E79" s="692" t="s">
        <v>2218</v>
      </c>
      <c r="F79" s="610" t="s">
        <v>2219</v>
      </c>
      <c r="G79" s="534" t="str">
        <f>IF(VLOOKUP(_xlfn.TEXTBEFORE($J79,";",1,0,1),Table2[[Label]:[Reference(s)]],2,FALSE)=0,"",VLOOKUP(_xlfn.TEXTBEFORE($J79,";",1,0,1),Table2[[Label]:[Reference(s)]],2,FALSE))</f>
        <v>The time by which a notice or letter of intent must be submitted.</v>
      </c>
      <c r="H79" s="610" t="s">
        <v>1638</v>
      </c>
      <c r="I79" s="694" t="s">
        <v>1639</v>
      </c>
      <c r="J79" s="548" t="s">
        <v>1154</v>
      </c>
      <c r="K79" s="549" t="s">
        <v>1640</v>
      </c>
      <c r="L79" s="534" t="str">
        <f>IF(VLOOKUP(_xlfn.TEXTBEFORE($J79,";",1,0,1),Table2[[Label]:[Reference(s)]],5,FALSE)=0,"",VLOOKUP(_xlfn.TEXTBEFORE($J79,";",1,0,1),Table2[[Label]:[Reference(s)]],5,FALSE))</f>
        <v>Time</v>
      </c>
      <c r="M79" s="534" t="str">
        <f>IF(VLOOKUP(_xlfn.TEXTBEFORE($J79,";",1,0,1),Table2[[Label]:[Reference(s)]],6,FALSE)=0,"",VLOOKUP(_xlfn.TEXTBEFORE($J79,";",1,0,1),Table2[[Label]:[Reference(s)]],6,FALSE))</f>
        <v>HH:MM</v>
      </c>
      <c r="N79" s="534" t="str">
        <f>IF(VLOOKUP(_xlfn.TEXTBEFORE($J79,";",1,0,1),Table2[[Label]:[Reference(s)]],7,FALSE)=0,"",VLOOKUP(_xlfn.TEXTBEFORE($J79,";",1,0,1),Table2[[Label]:[Reference(s)]],7,FALSE))</f>
        <v/>
      </c>
      <c r="O79" s="534">
        <f>IF(VLOOKUP(_xlfn.TEXTBEFORE($J79,";",1,0,1),Table2[[Label]:[Reference(s)]],8,FALSE)=0,"",VLOOKUP(_xlfn.TEXTBEFORE($J79,";",1,0,1),Table2[[Label]:[Reference(s)]],8,FALSE))</f>
        <v>4</v>
      </c>
      <c r="P79" s="534" t="str">
        <f>IF(VLOOKUP(_xlfn.TEXTBEFORE($J79,";",1,0,1),Table2[[Label]:[Reference(s)]],9,FALSE)=0,"",VLOOKUP(_xlfn.TEXTBEFORE($J79,";",1,0,1),Table2[[Label]:[Reference(s)]],9,FALSE))</f>
        <v/>
      </c>
      <c r="Q79" s="534" t="str">
        <f>IF(VLOOKUP(_xlfn.TEXTBEFORE($J79,";",1,0,1),Table2[[Label]:[Reference(s)]],10,FALSE)=0,"",VLOOKUP(_xlfn.TEXTBEFORE($J79,";",1,0,1),Table2[[Label]:[Reference(s)]],10,FALSE))</f>
        <v/>
      </c>
      <c r="R79" s="534" t="str">
        <f>IFERROR(MID(IF(VLOOKUP(_xlfn.TEXTBEFORE($J79,";",1,0,1),Table2[[Label]:[Reference(s)]],13,FALSE)=0,"",VLOOKUP(_xlfn.TEXTBEFORE($J79,";",1,0,1),Table2[[Label]:[Reference(s)]],13,FALSE)), FIND("(10)", IF(VLOOKUP(_xlfn.TEXTBEFORE($J79,";",1,0,1),Table2[[Label]:[Reference(s)]],13,FALSE)=0,"",VLOOKUP(_xlfn.TEXTBEFORE($J79,";",1,0,1),Table2[[Label]:[Reference(s)]],13,FALSE))), LEN(IF(VLOOKUP(_xlfn.TEXTBEFORE($J79,";",1,0,1),Table2[[Label]:[Reference(s)]],13,FALSE)=0,"",VLOOKUP(_xlfn.TEXTBEFORE($J79,";",1,0,1),Table2[[Label]:[Reference(s)]],13,FALSE)))),"")</f>
        <v/>
      </c>
      <c r="S79" s="550" t="str">
        <f>IF(VLOOKUP(_xlfn.TEXTBEFORE($J79,";",1,0,1),Table2[[Label]:[Reference(s)]],14,FALSE)=0,"",VLOOKUP(_xlfn.TEXTBEFORE($J79,";",1,0,1),Table2[[Label]:[Reference(s)]],14,FALSE))</f>
        <v>(1) Appendix I to Part 200, Title 2</v>
      </c>
    </row>
    <row r="80" spans="1:19" ht="42.75" customHeight="1" x14ac:dyDescent="0.25">
      <c r="A80" s="697"/>
      <c r="B80" s="610"/>
      <c r="C80" s="610"/>
      <c r="D80" s="610"/>
      <c r="E80" s="692"/>
      <c r="F80" s="610"/>
      <c r="G80" s="534" t="str">
        <f>IF(VLOOKUP(_xlfn.TEXTBEFORE($J80,";",1,0,1),Table2[[Label]:[Reference(s)]],2,FALSE)=0,"",VLOOKUP(_xlfn.TEXTBEFORE($J80,";",1,0,1),Table2[[Label]:[Reference(s)]],2,FALSE))</f>
        <v>The division of the day associated with the time by which a notice or letter of intent must be submitted.</v>
      </c>
      <c r="H80" s="610"/>
      <c r="I80" s="694"/>
      <c r="J80" s="548" t="s">
        <v>4096</v>
      </c>
      <c r="K80" s="549" t="s">
        <v>1640</v>
      </c>
      <c r="L80" s="534" t="str">
        <f>IF(VLOOKUP(_xlfn.TEXTBEFORE($J80,";",1,0,1),Table2[[Label]:[Reference(s)]],5,FALSE)=0,"",VLOOKUP(_xlfn.TEXTBEFORE($J80,";",1,0,1),Table2[[Label]:[Reference(s)]],5,FALSE))</f>
        <v>String</v>
      </c>
      <c r="M80" s="534" t="str">
        <f>IF(VLOOKUP(_xlfn.TEXTBEFORE($J80,";",1,0,1),Table2[[Label]:[Reference(s)]],6,FALSE)=0,"",VLOOKUP(_xlfn.TEXTBEFORE($J80,";",1,0,1),Table2[[Label]:[Reference(s)]],6,FALSE))</f>
        <v>AA</v>
      </c>
      <c r="N80" s="534" t="str">
        <f>IF(VLOOKUP(_xlfn.TEXTBEFORE($J80,";",1,0,1),Table2[[Label]:[Reference(s)]],7,FALSE)=0,"",VLOOKUP(_xlfn.TEXTBEFORE($J80,";",1,0,1),Table2[[Label]:[Reference(s)]],7,FALSE))</f>
        <v/>
      </c>
      <c r="O80" s="534">
        <f>IF(VLOOKUP(_xlfn.TEXTBEFORE($J80,";",1,0,1),Table2[[Label]:[Reference(s)]],8,FALSE)=0,"",VLOOKUP(_xlfn.TEXTBEFORE($J80,";",1,0,1),Table2[[Label]:[Reference(s)]],8,FALSE))</f>
        <v>2</v>
      </c>
      <c r="P80" s="534" t="str">
        <f>IF(VLOOKUP(_xlfn.TEXTBEFORE($J80,";",1,0,1),Table2[[Label]:[Reference(s)]],9,FALSE)=0,"",VLOOKUP(_xlfn.TEXTBEFORE($J80,";",1,0,1),Table2[[Label]:[Reference(s)]],9,FALSE))</f>
        <v>AM;
PM</v>
      </c>
      <c r="Q80" s="534" t="str">
        <f>IF(VLOOKUP(_xlfn.TEXTBEFORE($J80,";",1,0,1),Table2[[Label]:[Reference(s)]],10,FALSE)=0,"",VLOOKUP(_xlfn.TEXTBEFORE($J80,";",1,0,1),Table2[[Label]:[Reference(s)]],10,FALSE))</f>
        <v/>
      </c>
      <c r="R80" s="534" t="str">
        <f>IFERROR(MID(IF(VLOOKUP(_xlfn.TEXTBEFORE($J80,";",1,0,1),Table2[[Label]:[Reference(s)]],13,FALSE)=0,"",VLOOKUP(_xlfn.TEXTBEFORE($J80,";",1,0,1),Table2[[Label]:[Reference(s)]],13,FALSE)), FIND("(10)", IF(VLOOKUP(_xlfn.TEXTBEFORE($J80,";",1,0,1),Table2[[Label]:[Reference(s)]],13,FALSE)=0,"",VLOOKUP(_xlfn.TEXTBEFORE($J80,";",1,0,1),Table2[[Label]:[Reference(s)]],13,FALSE))), LEN(IF(VLOOKUP(_xlfn.TEXTBEFORE($J80,";",1,0,1),Table2[[Label]:[Reference(s)]],13,FALSE)=0,"",VLOOKUP(_xlfn.TEXTBEFORE($J80,";",1,0,1),Table2[[Label]:[Reference(s)]],13,FALSE)))),"")</f>
        <v/>
      </c>
      <c r="S80" s="550" t="str">
        <f>IF(VLOOKUP(_xlfn.TEXTBEFORE($J80,";",1,0,1),Table2[[Label]:[Reference(s)]],14,FALSE)=0,"",VLOOKUP(_xlfn.TEXTBEFORE($J80,";",1,0,1),Table2[[Label]:[Reference(s)]],14,FALSE))</f>
        <v>(1) Appendix I to Part 200, Title 2</v>
      </c>
    </row>
    <row r="81" spans="1:19" ht="42.75" customHeight="1" thickBot="1" x14ac:dyDescent="0.3">
      <c r="A81" s="698"/>
      <c r="B81" s="621"/>
      <c r="C81" s="621"/>
      <c r="D81" s="621"/>
      <c r="E81" s="700"/>
      <c r="F81" s="610"/>
      <c r="G81" s="534" t="str">
        <f>IF(VLOOKUP(_xlfn.TEXTBEFORE($J81,";",1,0,1),Table2[[Label]:[Reference(s)]],2,FALSE)=0,"",VLOOKUP(_xlfn.TEXTBEFORE($J81,";",1,0,1),Table2[[Label]:[Reference(s)]],2,FALSE))</f>
        <v>The time zone associated with the time by which a notice or letter of intent must be submitted.</v>
      </c>
      <c r="H81" s="610"/>
      <c r="I81" s="694"/>
      <c r="J81" s="548" t="s">
        <v>1155</v>
      </c>
      <c r="K81" s="549" t="s">
        <v>1640</v>
      </c>
      <c r="L81" s="534" t="str">
        <f>IF(VLOOKUP(_xlfn.TEXTBEFORE($J81,";",1,0,1),Table2[[Label]:[Reference(s)]],5,FALSE)=0,"",VLOOKUP(_xlfn.TEXTBEFORE($J81,";",1,0,1),Table2[[Label]:[Reference(s)]],5,FALSE))</f>
        <v>String</v>
      </c>
      <c r="M81" s="534" t="str">
        <f>IF(VLOOKUP(_xlfn.TEXTBEFORE($J81,";",1,0,1),Table2[[Label]:[Reference(s)]],6,FALSE)=0,"",VLOOKUP(_xlfn.TEXTBEFORE($J81,";",1,0,1),Table2[[Label]:[Reference(s)]],6,FALSE))</f>
        <v/>
      </c>
      <c r="N81" s="534" t="str">
        <f>IF(VLOOKUP(_xlfn.TEXTBEFORE($J81,";",1,0,1),Table2[[Label]:[Reference(s)]],7,FALSE)=0,"",VLOOKUP(_xlfn.TEXTBEFORE($J81,";",1,0,1),Table2[[Label]:[Reference(s)]],7,FALSE))</f>
        <v/>
      </c>
      <c r="O81" s="534">
        <f>IF(VLOOKUP(_xlfn.TEXTBEFORE($J81,";",1,0,1),Table2[[Label]:[Reference(s)]],8,FALSE)=0,"",VLOOKUP(_xlfn.TEXTBEFORE($J81,";",1,0,1),Table2[[Label]:[Reference(s)]],8,FALSE))</f>
        <v>50</v>
      </c>
      <c r="P81" s="534" t="str">
        <f>IF(VLOOKUP(_xlfn.TEXTBEFORE($J81,";",1,0,1),Table2[[Label]:[Reference(s)]],9,FALSE)=0,"",VLOOKUP(_xlfn.TEXTBEFORE($J81,";",1,0,1),Table2[[Label]:[Reference(s)]],9,FALSE))</f>
        <v/>
      </c>
      <c r="Q81" s="534" t="str">
        <f>IF(VLOOKUP(_xlfn.TEXTBEFORE($J81,";",1,0,1),Table2[[Label]:[Reference(s)]],10,FALSE)=0,"",VLOOKUP(_xlfn.TEXTBEFORE($J81,";",1,0,1),Table2[[Label]:[Reference(s)]],10,FALSE))</f>
        <v/>
      </c>
      <c r="R81" s="534" t="str">
        <f>IFERROR(MID(IF(VLOOKUP(_xlfn.TEXTBEFORE($J81,";",1,0,1),Table2[[Label]:[Reference(s)]],13,FALSE)=0,"",VLOOKUP(_xlfn.TEXTBEFORE($J81,";",1,0,1),Table2[[Label]:[Reference(s)]],13,FALSE)), FIND("(10)", IF(VLOOKUP(_xlfn.TEXTBEFORE($J81,";",1,0,1),Table2[[Label]:[Reference(s)]],13,FALSE)=0,"",VLOOKUP(_xlfn.TEXTBEFORE($J81,";",1,0,1),Table2[[Label]:[Reference(s)]],13,FALSE))), LEN(IF(VLOOKUP(_xlfn.TEXTBEFORE($J81,";",1,0,1),Table2[[Label]:[Reference(s)]],13,FALSE)=0,"",VLOOKUP(_xlfn.TEXTBEFORE($J81,";",1,0,1),Table2[[Label]:[Reference(s)]],13,FALSE)))),"")</f>
        <v/>
      </c>
      <c r="S81" s="550" t="str">
        <f>IF(VLOOKUP(_xlfn.TEXTBEFORE($J81,";",1,0,1),Table2[[Label]:[Reference(s)]],14,FALSE)=0,"",VLOOKUP(_xlfn.TEXTBEFORE($J81,";",1,0,1),Table2[[Label]:[Reference(s)]],14,FALSE))</f>
        <v>(1) Appendix I to Part 200, Title 2</v>
      </c>
    </row>
    <row r="82" spans="1:19" ht="63.75" x14ac:dyDescent="0.25">
      <c r="A82" s="696">
        <v>1.1200000000000001</v>
      </c>
      <c r="B82" s="620" t="s">
        <v>2220</v>
      </c>
      <c r="C82" s="620" t="s">
        <v>2175</v>
      </c>
      <c r="D82" s="620" t="s">
        <v>2221</v>
      </c>
      <c r="E82" s="556" t="s">
        <v>2222</v>
      </c>
      <c r="F82" s="557" t="s">
        <v>4479</v>
      </c>
      <c r="G82" s="570" t="str">
        <f>IF(VLOOKUP(_xlfn.TEXTBEFORE($J82,";",1,0,1),Table2[[Label]:[Reference(s)]],2,FALSE)=0,"",VLOOKUP(_xlfn.TEXTBEFORE($J82,";",1,0,1),Table2[[Label]:[Reference(s)]],2,FALSE))</f>
        <v>A short descriptive name used to identify the program (assistance listing), funding opportunity, or funding opportunity project goal.</v>
      </c>
      <c r="H82" s="557" t="s">
        <v>1633</v>
      </c>
      <c r="I82" s="557" t="s">
        <v>1639</v>
      </c>
      <c r="J82" s="571" t="s">
        <v>4452</v>
      </c>
      <c r="K82" s="572" t="s">
        <v>2187</v>
      </c>
      <c r="L82" s="570" t="str">
        <f>IF(VLOOKUP(_xlfn.TEXTBEFORE($J82,";",1,0,1),Table2[[Label]:[Reference(s)]],5,FALSE)=0,"",VLOOKUP(_xlfn.TEXTBEFORE($J82,";",1,0,1),Table2[[Label]:[Reference(s)]],5,FALSE))</f>
        <v>String</v>
      </c>
      <c r="M82" s="570" t="str">
        <f>IF(VLOOKUP(_xlfn.TEXTBEFORE($J82,";",1,0,1),Table2[[Label]:[Reference(s)]],6,FALSE)=0,"",VLOOKUP(_xlfn.TEXTBEFORE($J82,";",1,0,1),Table2[[Label]:[Reference(s)]],6,FALSE))</f>
        <v/>
      </c>
      <c r="N82" s="570" t="str">
        <f>IF(VLOOKUP(_xlfn.TEXTBEFORE($J82,";",1,0,1),Table2[[Label]:[Reference(s)]],7,FALSE)=0,"",VLOOKUP(_xlfn.TEXTBEFORE($J82,";",1,0,1),Table2[[Label]:[Reference(s)]],7,FALSE))</f>
        <v/>
      </c>
      <c r="O82" s="570">
        <f>IF(VLOOKUP(_xlfn.TEXTBEFORE($J82,";",1,0,1),Table2[[Label]:[Reference(s)]],8,FALSE)=0,"",VLOOKUP(_xlfn.TEXTBEFORE($J82,";",1,0,1),Table2[[Label]:[Reference(s)]],8,FALSE))</f>
        <v>500</v>
      </c>
      <c r="P82" s="570" t="str">
        <f>IF(VLOOKUP(_xlfn.TEXTBEFORE($J82,";",1,0,1),Table2[[Label]:[Reference(s)]],9,FALSE)=0,"",VLOOKUP(_xlfn.TEXTBEFORE($J82,";",1,0,1),Table2[[Label]:[Reference(s)]],9,FALSE))</f>
        <v/>
      </c>
      <c r="Q82" s="570" t="str">
        <f>IF(VLOOKUP(_xlfn.TEXTBEFORE($J82,";",1,0,1),Table2[[Label]:[Reference(s)]],10,FALSE)=0,"",VLOOKUP(_xlfn.TEXTBEFORE($J82,";",1,0,1),Table2[[Label]:[Reference(s)]],10,FALSE))</f>
        <v/>
      </c>
      <c r="R82" s="570" t="str">
        <f>IFERROR(MID(IF(VLOOKUP(_xlfn.TEXTBEFORE($J82,";",1,0,1),Table2[[Label]:[Reference(s)]],13,FALSE)=0,"",VLOOKUP(_xlfn.TEXTBEFORE($J82,";",1,0,1),Table2[[Label]:[Reference(s)]],13,FALSE)), FIND("(10)", IF(VLOOKUP(_xlfn.TEXTBEFORE($J82,";",1,0,1),Table2[[Label]:[Reference(s)]],13,FALSE)=0,"",VLOOKUP(_xlfn.TEXTBEFORE($J82,";",1,0,1),Table2[[Label]:[Reference(s)]],13,FALSE))), LEN(IF(VLOOKUP(_xlfn.TEXTBEFORE($J82,";",1,0,1),Table2[[Label]:[Reference(s)]],13,FALSE)=0,"",VLOOKUP(_xlfn.TEXTBEFORE($J82,";",1,0,1),Table2[[Label]:[Reference(s)]],13,FALSE)))),"")</f>
        <v/>
      </c>
      <c r="S82" s="573" t="str">
        <f>IF(VLOOKUP(_xlfn.TEXTBEFORE($J82,";",1,0,1),Table2[[Label]:[Reference(s)]],14,FALSE)=0,"",VLOOKUP(_xlfn.TEXTBEFORE($J82,";",1,0,1),Table2[[Label]:[Reference(s)]],14,FALSE))</f>
        <v>(1) Appendix I to Part 200, Title 2;
(1) 2 CFR 200.203;
(3) SAM.gov Assistance Listing;
(5) 31 USC 6102</v>
      </c>
    </row>
    <row r="83" spans="1:19" ht="76.5" x14ac:dyDescent="0.25">
      <c r="A83" s="697"/>
      <c r="B83" s="610"/>
      <c r="C83" s="610"/>
      <c r="D83" s="610"/>
      <c r="E83" s="546" t="s">
        <v>2223</v>
      </c>
      <c r="F83" s="547" t="s">
        <v>2224</v>
      </c>
      <c r="G83" s="536" t="str">
        <f>IF(VLOOKUP(_xlfn.TEXTBEFORE($J83,";",1,0,1),Table2[[Label]:[Reference(s)]],2,FALSE)=0,"",VLOOKUP(_xlfn.TEXTBEFORE($J83,";",1,0,1),Table2[[Label]:[Reference(s)]],2,FALSE))</f>
        <v>A description of the direction and focus of a program (assistance listing), funding opportunity, or funding opportunity project that identifies the change the program, funding opportunity, or funding opportunity project should advance and/or achieve.</v>
      </c>
      <c r="H83" s="547" t="s">
        <v>1633</v>
      </c>
      <c r="I83" s="547" t="s">
        <v>1639</v>
      </c>
      <c r="J83" s="574" t="s">
        <v>4453</v>
      </c>
      <c r="K83" s="575" t="s">
        <v>2187</v>
      </c>
      <c r="L83" s="536" t="str">
        <f>IF(VLOOKUP(_xlfn.TEXTBEFORE($J83,";",1,0,1),Table2[[Label]:[Reference(s)]],5,FALSE)=0,"",VLOOKUP(_xlfn.TEXTBEFORE($J83,";",1,0,1),Table2[[Label]:[Reference(s)]],5,FALSE))</f>
        <v>String</v>
      </c>
      <c r="M83" s="536" t="str">
        <f>IF(VLOOKUP(_xlfn.TEXTBEFORE($J83,";",1,0,1),Table2[[Label]:[Reference(s)]],6,FALSE)=0,"",VLOOKUP(_xlfn.TEXTBEFORE($J83,";",1,0,1),Table2[[Label]:[Reference(s)]],6,FALSE))</f>
        <v/>
      </c>
      <c r="N83" s="536" t="str">
        <f>IF(VLOOKUP(_xlfn.TEXTBEFORE($J83,";",1,0,1),Table2[[Label]:[Reference(s)]],7,FALSE)=0,"",VLOOKUP(_xlfn.TEXTBEFORE($J83,";",1,0,1),Table2[[Label]:[Reference(s)]],7,FALSE))</f>
        <v/>
      </c>
      <c r="O83" s="536">
        <f>IF(VLOOKUP(_xlfn.TEXTBEFORE($J83,";",1,0,1),Table2[[Label]:[Reference(s)]],8,FALSE)=0,"",VLOOKUP(_xlfn.TEXTBEFORE($J83,";",1,0,1),Table2[[Label]:[Reference(s)]],8,FALSE))</f>
        <v>5000</v>
      </c>
      <c r="P83" s="536" t="str">
        <f>IF(VLOOKUP(_xlfn.TEXTBEFORE($J83,";",1,0,1),Table2[[Label]:[Reference(s)]],9,FALSE)=0,"",VLOOKUP(_xlfn.TEXTBEFORE($J83,";",1,0,1),Table2[[Label]:[Reference(s)]],9,FALSE))</f>
        <v/>
      </c>
      <c r="Q83" s="536" t="str">
        <f>IF(VLOOKUP(_xlfn.TEXTBEFORE($J83,";",1,0,1),Table2[[Label]:[Reference(s)]],10,FALSE)=0,"",VLOOKUP(_xlfn.TEXTBEFORE($J83,";",1,0,1),Table2[[Label]:[Reference(s)]],10,FALSE))</f>
        <v/>
      </c>
      <c r="R83" s="536" t="str">
        <f>IFERROR(MID(IF(VLOOKUP(_xlfn.TEXTBEFORE($J83,";",1,0,1),Table2[[Label]:[Reference(s)]],13,FALSE)=0,"",VLOOKUP(_xlfn.TEXTBEFORE($J83,";",1,0,1),Table2[[Label]:[Reference(s)]],13,FALSE)), FIND("(10)", IF(VLOOKUP(_xlfn.TEXTBEFORE($J83,";",1,0,1),Table2[[Label]:[Reference(s)]],13,FALSE)=0,"",VLOOKUP(_xlfn.TEXTBEFORE($J83,";",1,0,1),Table2[[Label]:[Reference(s)]],13,FALSE))), LEN(IF(VLOOKUP(_xlfn.TEXTBEFORE($J83,";",1,0,1),Table2[[Label]:[Reference(s)]],13,FALSE)=0,"",VLOOKUP(_xlfn.TEXTBEFORE($J83,";",1,0,1),Table2[[Label]:[Reference(s)]],13,FALSE)))),"")</f>
        <v/>
      </c>
      <c r="S83" s="576" t="str">
        <f>IF(VLOOKUP(_xlfn.TEXTBEFORE($J83,";",1,0,1),Table2[[Label]:[Reference(s)]],14,FALSE)=0,"",VLOOKUP(_xlfn.TEXTBEFORE($J83,";",1,0,1),Table2[[Label]:[Reference(s)]],14,FALSE))</f>
        <v>(1) Appendix I to Part 200, Title 2;
(1) 2 CFR 200.203;
(2) GSDM v1.1;
(3) SAM.gov Assistance Listing;
(5) 31 USC 6102</v>
      </c>
    </row>
    <row r="84" spans="1:19" ht="38.25" x14ac:dyDescent="0.25">
      <c r="A84" s="697"/>
      <c r="B84" s="610"/>
      <c r="C84" s="610"/>
      <c r="D84" s="610"/>
      <c r="E84" s="546" t="s">
        <v>2225</v>
      </c>
      <c r="F84" s="547" t="s">
        <v>4480</v>
      </c>
      <c r="G84" s="536" t="str">
        <f>IF(VLOOKUP(_xlfn.TEXTBEFORE($J84,";",1,0,1),Table2[[Label]:[Reference(s)]],2,FALSE)=0,"",VLOOKUP(_xlfn.TEXTBEFORE($J84,";",1,0,1),Table2[[Label]:[Reference(s)]],2,FALSE))</f>
        <v>A short descriptive name used to identify the program (assistance listing), funding opportunity, or funding opportunity project objective.</v>
      </c>
      <c r="H84" s="547" t="s">
        <v>1633</v>
      </c>
      <c r="I84" s="547" t="s">
        <v>4455</v>
      </c>
      <c r="J84" s="574" t="s">
        <v>4456</v>
      </c>
      <c r="K84" s="575" t="s">
        <v>2187</v>
      </c>
      <c r="L84" s="536" t="str">
        <f>IF(VLOOKUP(_xlfn.TEXTBEFORE($J84,";",1,0,1),Table2[[Label]:[Reference(s)]],5,FALSE)=0,"",VLOOKUP(_xlfn.TEXTBEFORE($J84,";",1,0,1),Table2[[Label]:[Reference(s)]],5,FALSE))</f>
        <v>String</v>
      </c>
      <c r="M84" s="536" t="str">
        <f>IF(VLOOKUP(_xlfn.TEXTBEFORE($J84,";",1,0,1),Table2[[Label]:[Reference(s)]],6,FALSE)=0,"",VLOOKUP(_xlfn.TEXTBEFORE($J84,";",1,0,1),Table2[[Label]:[Reference(s)]],6,FALSE))</f>
        <v/>
      </c>
      <c r="N84" s="536" t="str">
        <f>IF(VLOOKUP(_xlfn.TEXTBEFORE($J84,";",1,0,1),Table2[[Label]:[Reference(s)]],7,FALSE)=0,"",VLOOKUP(_xlfn.TEXTBEFORE($J84,";",1,0,1),Table2[[Label]:[Reference(s)]],7,FALSE))</f>
        <v/>
      </c>
      <c r="O84" s="536">
        <f>IF(VLOOKUP(_xlfn.TEXTBEFORE($J84,";",1,0,1),Table2[[Label]:[Reference(s)]],8,FALSE)=0,"",VLOOKUP(_xlfn.TEXTBEFORE($J84,";",1,0,1),Table2[[Label]:[Reference(s)]],8,FALSE))</f>
        <v>500</v>
      </c>
      <c r="P84" s="536" t="str">
        <f>IF(VLOOKUP(_xlfn.TEXTBEFORE($J84,";",1,0,1),Table2[[Label]:[Reference(s)]],9,FALSE)=0,"",VLOOKUP(_xlfn.TEXTBEFORE($J84,";",1,0,1),Table2[[Label]:[Reference(s)]],9,FALSE))</f>
        <v/>
      </c>
      <c r="Q84" s="536" t="str">
        <f>IF(VLOOKUP(_xlfn.TEXTBEFORE($J84,";",1,0,1),Table2[[Label]:[Reference(s)]],10,FALSE)=0,"",VLOOKUP(_xlfn.TEXTBEFORE($J84,";",1,0,1),Table2[[Label]:[Reference(s)]],10,FALSE))</f>
        <v/>
      </c>
      <c r="R84" s="536" t="str">
        <f>IFERROR(MID(IF(VLOOKUP(_xlfn.TEXTBEFORE($J84,";",1,0,1),Table2[[Label]:[Reference(s)]],13,FALSE)=0,"",VLOOKUP(_xlfn.TEXTBEFORE($J84,";",1,0,1),Table2[[Label]:[Reference(s)]],13,FALSE)), FIND("(10)", IF(VLOOKUP(_xlfn.TEXTBEFORE($J84,";",1,0,1),Table2[[Label]:[Reference(s)]],13,FALSE)=0,"",VLOOKUP(_xlfn.TEXTBEFORE($J84,";",1,0,1),Table2[[Label]:[Reference(s)]],13,FALSE))), LEN(IF(VLOOKUP(_xlfn.TEXTBEFORE($J84,";",1,0,1),Table2[[Label]:[Reference(s)]],13,FALSE)=0,"",VLOOKUP(_xlfn.TEXTBEFORE($J84,";",1,0,1),Table2[[Label]:[Reference(s)]],13,FALSE)))),"")</f>
        <v/>
      </c>
      <c r="S84" s="576" t="str">
        <f>IF(VLOOKUP(_xlfn.TEXTBEFORE($J84,";",1,0,1),Table2[[Label]:[Reference(s)]],14,FALSE)=0,"",VLOOKUP(_xlfn.TEXTBEFORE($J84,";",1,0,1),Table2[[Label]:[Reference(s)]],14,FALSE))</f>
        <v>(1) 2 CFR 200.203;
(3) SAM.gov Assistance Listing;
(5) 31 USC 6102</v>
      </c>
    </row>
    <row r="85" spans="1:19" ht="63.75" x14ac:dyDescent="0.25">
      <c r="A85" s="697"/>
      <c r="B85" s="610"/>
      <c r="C85" s="610"/>
      <c r="D85" s="610"/>
      <c r="E85" s="546" t="s">
        <v>2226</v>
      </c>
      <c r="F85" s="547" t="s">
        <v>2227</v>
      </c>
      <c r="G85" s="536" t="str">
        <f>IF(VLOOKUP(_xlfn.TEXTBEFORE($J85,";",1,0,1),Table2[[Label]:[Reference(s)]],2,FALSE)=0,"",VLOOKUP(_xlfn.TEXTBEFORE($J85,";",1,0,1),Table2[[Label]:[Reference(s)]],2,FALSE))</f>
        <v>A description of the effects or results the program (assistance listing), funding opportunity, or funding opportunity project is intended to achieve towards advancing a goal. Program, funding opportunity, or project objectives stem from goal(s) and are specific, measurable, achievable, relevant, and timebound.</v>
      </c>
      <c r="H85" s="547" t="s">
        <v>1633</v>
      </c>
      <c r="I85" s="547" t="s">
        <v>1664</v>
      </c>
      <c r="J85" s="574" t="s">
        <v>4457</v>
      </c>
      <c r="K85" s="575" t="s">
        <v>2187</v>
      </c>
      <c r="L85" s="536" t="str">
        <f>IF(VLOOKUP(_xlfn.TEXTBEFORE($J85,";",1,0,1),Table2[[Label]:[Reference(s)]],5,FALSE)=0,"",VLOOKUP(_xlfn.TEXTBEFORE($J85,";",1,0,1),Table2[[Label]:[Reference(s)]],5,FALSE))</f>
        <v>String</v>
      </c>
      <c r="M85" s="536" t="str">
        <f>IF(VLOOKUP(_xlfn.TEXTBEFORE($J85,";",1,0,1),Table2[[Label]:[Reference(s)]],6,FALSE)=0,"",VLOOKUP(_xlfn.TEXTBEFORE($J85,";",1,0,1),Table2[[Label]:[Reference(s)]],6,FALSE))</f>
        <v/>
      </c>
      <c r="N85" s="536" t="str">
        <f>IF(VLOOKUP(_xlfn.TEXTBEFORE($J85,";",1,0,1),Table2[[Label]:[Reference(s)]],7,FALSE)=0,"",VLOOKUP(_xlfn.TEXTBEFORE($J85,";",1,0,1),Table2[[Label]:[Reference(s)]],7,FALSE))</f>
        <v/>
      </c>
      <c r="O85" s="536" t="str">
        <f>IF(VLOOKUP(_xlfn.TEXTBEFORE($J85,";",1,0,1),Table2[[Label]:[Reference(s)]],8,FALSE)=0,"",VLOOKUP(_xlfn.TEXTBEFORE($J85,";",1,0,1),Table2[[Label]:[Reference(s)]],8,FALSE))</f>
        <v>(3) 5000</v>
      </c>
      <c r="P85" s="536" t="str">
        <f>IF(VLOOKUP(_xlfn.TEXTBEFORE($J85,";",1,0,1),Table2[[Label]:[Reference(s)]],9,FALSE)=0,"",VLOOKUP(_xlfn.TEXTBEFORE($J85,";",1,0,1),Table2[[Label]:[Reference(s)]],9,FALSE))</f>
        <v/>
      </c>
      <c r="Q85" s="536" t="str">
        <f>IF(VLOOKUP(_xlfn.TEXTBEFORE($J85,";",1,0,1),Table2[[Label]:[Reference(s)]],10,FALSE)=0,"",VLOOKUP(_xlfn.TEXTBEFORE($J85,";",1,0,1),Table2[[Label]:[Reference(s)]],10,FALSE))</f>
        <v/>
      </c>
      <c r="R85" s="536" t="str">
        <f>IFERROR(MID(IF(VLOOKUP(_xlfn.TEXTBEFORE($J85,";",1,0,1),Table2[[Label]:[Reference(s)]],13,FALSE)=0,"",VLOOKUP(_xlfn.TEXTBEFORE($J85,";",1,0,1),Table2[[Label]:[Reference(s)]],13,FALSE)), FIND("(10)", IF(VLOOKUP(_xlfn.TEXTBEFORE($J85,";",1,0,1),Table2[[Label]:[Reference(s)]],13,FALSE)=0,"",VLOOKUP(_xlfn.TEXTBEFORE($J85,";",1,0,1),Table2[[Label]:[Reference(s)]],13,FALSE))), LEN(IF(VLOOKUP(_xlfn.TEXTBEFORE($J85,";",1,0,1),Table2[[Label]:[Reference(s)]],13,FALSE)=0,"",VLOOKUP(_xlfn.TEXTBEFORE($J85,";",1,0,1),Table2[[Label]:[Reference(s)]],13,FALSE)))),"")</f>
        <v/>
      </c>
      <c r="S85" s="576" t="str">
        <f>IF(VLOOKUP(_xlfn.TEXTBEFORE($J85,";",1,0,1),Table2[[Label]:[Reference(s)]],14,FALSE)=0,"",VLOOKUP(_xlfn.TEXTBEFORE($J85,";",1,0,1),Table2[[Label]:[Reference(s)]],14,FALSE))</f>
        <v>(1) 2 CFR 200.203;
(3) SAM.gov Assistance Listing;
(5) 31 USC 6102</v>
      </c>
    </row>
    <row r="86" spans="1:19" ht="67.5" customHeight="1" x14ac:dyDescent="0.25">
      <c r="A86" s="697"/>
      <c r="B86" s="610"/>
      <c r="C86" s="610"/>
      <c r="D86" s="610"/>
      <c r="E86" s="546" t="s">
        <v>2228</v>
      </c>
      <c r="F86" s="547" t="s">
        <v>4481</v>
      </c>
      <c r="G86" s="536" t="str">
        <f>IF(VLOOKUP(_xlfn.TEXTBEFORE($J86,";",1,0,1),Table2[[Label]:[Reference(s)]],2,FALSE)=0,"",VLOOKUP(_xlfn.TEXTBEFORE($J86,";",1,0,1),Table2[[Label]:[Reference(s)]],2,FALSE))</f>
        <v>A short descriptive name of the performance measure against which program (assistance listing), funding opportunity, or funding opportunity project progress and activities are measured.</v>
      </c>
      <c r="H86" s="547" t="s">
        <v>1633</v>
      </c>
      <c r="I86" s="547" t="s">
        <v>1667</v>
      </c>
      <c r="J86" s="574" t="s">
        <v>4459</v>
      </c>
      <c r="K86" s="575" t="s">
        <v>2187</v>
      </c>
      <c r="L86" s="536" t="str">
        <f>IF(VLOOKUP(_xlfn.TEXTBEFORE($J86,";",1,0,1),Table2[[Label]:[Reference(s)]],5,FALSE)=0,"",VLOOKUP(_xlfn.TEXTBEFORE($J86,";",1,0,1),Table2[[Label]:[Reference(s)]],5,FALSE))</f>
        <v>String</v>
      </c>
      <c r="M86" s="536" t="str">
        <f>IF(VLOOKUP(_xlfn.TEXTBEFORE($J86,";",1,0,1),Table2[[Label]:[Reference(s)]],6,FALSE)=0,"",VLOOKUP(_xlfn.TEXTBEFORE($J86,";",1,0,1),Table2[[Label]:[Reference(s)]],6,FALSE))</f>
        <v/>
      </c>
      <c r="N86" s="536" t="str">
        <f>IF(VLOOKUP(_xlfn.TEXTBEFORE($J86,";",1,0,1),Table2[[Label]:[Reference(s)]],7,FALSE)=0,"",VLOOKUP(_xlfn.TEXTBEFORE($J86,";",1,0,1),Table2[[Label]:[Reference(s)]],7,FALSE))</f>
        <v/>
      </c>
      <c r="O86" s="536">
        <f>IF(VLOOKUP(_xlfn.TEXTBEFORE($J86,";",1,0,1),Table2[[Label]:[Reference(s)]],8,FALSE)=0,"",VLOOKUP(_xlfn.TEXTBEFORE($J86,";",1,0,1),Table2[[Label]:[Reference(s)]],8,FALSE))</f>
        <v>500</v>
      </c>
      <c r="P86" s="536" t="str">
        <f>IF(VLOOKUP(_xlfn.TEXTBEFORE($J86,";",1,0,1),Table2[[Label]:[Reference(s)]],9,FALSE)=0,"",VLOOKUP(_xlfn.TEXTBEFORE($J86,";",1,0,1),Table2[[Label]:[Reference(s)]],9,FALSE))</f>
        <v/>
      </c>
      <c r="Q86" s="536" t="str">
        <f>IF(VLOOKUP(_xlfn.TEXTBEFORE($J86,";",1,0,1),Table2[[Label]:[Reference(s)]],10,FALSE)=0,"",VLOOKUP(_xlfn.TEXTBEFORE($J86,";",1,0,1),Table2[[Label]:[Reference(s)]],10,FALSE))</f>
        <v/>
      </c>
      <c r="R86" s="536" t="str">
        <f>IFERROR(MID(IF(VLOOKUP(_xlfn.TEXTBEFORE($J86,";",1,0,1),Table2[[Label]:[Reference(s)]],13,FALSE)=0,"",VLOOKUP(_xlfn.TEXTBEFORE($J86,";",1,0,1),Table2[[Label]:[Reference(s)]],13,FALSE)), FIND("(10)", IF(VLOOKUP(_xlfn.TEXTBEFORE($J86,";",1,0,1),Table2[[Label]:[Reference(s)]],13,FALSE)=0,"",VLOOKUP(_xlfn.TEXTBEFORE($J86,";",1,0,1),Table2[[Label]:[Reference(s)]],13,FALSE))), LEN(IF(VLOOKUP(_xlfn.TEXTBEFORE($J86,";",1,0,1),Table2[[Label]:[Reference(s)]],13,FALSE)=0,"",VLOOKUP(_xlfn.TEXTBEFORE($J86,";",1,0,1),Table2[[Label]:[Reference(s)]],13,FALSE)))),"")</f>
        <v/>
      </c>
      <c r="S86" s="576" t="str">
        <f>IF(VLOOKUP(_xlfn.TEXTBEFORE($J86,";",1,0,1),Table2[[Label]:[Reference(s)]],14,FALSE)=0,"",VLOOKUP(_xlfn.TEXTBEFORE($J86,";",1,0,1),Table2[[Label]:[Reference(s)]],14,FALSE))</f>
        <v>(1) 2 CFR 200.203;
(3) SAM.gov Assistance Listing;
(5) 31 USC 6102</v>
      </c>
    </row>
    <row r="87" spans="1:19" ht="76.5" x14ac:dyDescent="0.25">
      <c r="A87" s="697"/>
      <c r="B87" s="610"/>
      <c r="C87" s="610"/>
      <c r="D87" s="610"/>
      <c r="E87" s="546" t="s">
        <v>2229</v>
      </c>
      <c r="F87" s="547" t="s">
        <v>2230</v>
      </c>
      <c r="G87" s="536" t="str">
        <f>IF(VLOOKUP(_xlfn.TEXTBEFORE($J87,";",1,0,1),Table2[[Label]:[Reference(s)]],2,FALSE)=0,"",VLOOKUP(_xlfn.TEXTBEFORE($J87,";",1,0,1),Table2[[Label]:[Reference(s)]],2,FALSE))</f>
        <v>A description of the performance measure against which program (assistance listing), funding opportunity, or funding opportunity project progress and activities are measured. Measures may be quantitative or qualitative. For example, measures may include counts, percentages, or levels. Measures may also describe an accomplishment, a product, a condition, a result, or a status.</v>
      </c>
      <c r="H87" s="547" t="s">
        <v>1633</v>
      </c>
      <c r="I87" s="547" t="s">
        <v>1670</v>
      </c>
      <c r="J87" s="574" t="s">
        <v>4460</v>
      </c>
      <c r="K87" s="575" t="s">
        <v>2187</v>
      </c>
      <c r="L87" s="536" t="str">
        <f>IF(VLOOKUP(_xlfn.TEXTBEFORE($J87,";",1,0,1),Table2[[Label]:[Reference(s)]],5,FALSE)=0,"",VLOOKUP(_xlfn.TEXTBEFORE($J87,";",1,0,1),Table2[[Label]:[Reference(s)]],5,FALSE))</f>
        <v>String</v>
      </c>
      <c r="M87" s="536" t="str">
        <f>IF(VLOOKUP(_xlfn.TEXTBEFORE($J87,";",1,0,1),Table2[[Label]:[Reference(s)]],6,FALSE)=0,"",VLOOKUP(_xlfn.TEXTBEFORE($J87,";",1,0,1),Table2[[Label]:[Reference(s)]],6,FALSE))</f>
        <v/>
      </c>
      <c r="N87" s="536" t="str">
        <f>IF(VLOOKUP(_xlfn.TEXTBEFORE($J87,";",1,0,1),Table2[[Label]:[Reference(s)]],7,FALSE)=0,"",VLOOKUP(_xlfn.TEXTBEFORE($J87,";",1,0,1),Table2[[Label]:[Reference(s)]],7,FALSE))</f>
        <v/>
      </c>
      <c r="O87" s="536">
        <f>IF(VLOOKUP(_xlfn.TEXTBEFORE($J87,";",1,0,1),Table2[[Label]:[Reference(s)]],8,FALSE)=0,"",VLOOKUP(_xlfn.TEXTBEFORE($J87,";",1,0,1),Table2[[Label]:[Reference(s)]],8,FALSE))</f>
        <v>5000</v>
      </c>
      <c r="P87" s="536" t="str">
        <f>IF(VLOOKUP(_xlfn.TEXTBEFORE($J87,";",1,0,1),Table2[[Label]:[Reference(s)]],9,FALSE)=0,"",VLOOKUP(_xlfn.TEXTBEFORE($J87,";",1,0,1),Table2[[Label]:[Reference(s)]],9,FALSE))</f>
        <v/>
      </c>
      <c r="Q87" s="536" t="str">
        <f>IF(VLOOKUP(_xlfn.TEXTBEFORE($J87,";",1,0,1),Table2[[Label]:[Reference(s)]],10,FALSE)=0,"",VLOOKUP(_xlfn.TEXTBEFORE($J87,";",1,0,1),Table2[[Label]:[Reference(s)]],10,FALSE))</f>
        <v/>
      </c>
      <c r="R87" s="536" t="str">
        <f>IFERROR(MID(IF(VLOOKUP(_xlfn.TEXTBEFORE($J87,";",1,0,1),Table2[[Label]:[Reference(s)]],13,FALSE)=0,"",VLOOKUP(_xlfn.TEXTBEFORE($J87,";",1,0,1),Table2[[Label]:[Reference(s)]],13,FALSE)), FIND("(10)", IF(VLOOKUP(_xlfn.TEXTBEFORE($J87,";",1,0,1),Table2[[Label]:[Reference(s)]],13,FALSE)=0,"",VLOOKUP(_xlfn.TEXTBEFORE($J87,";",1,0,1),Table2[[Label]:[Reference(s)]],13,FALSE))), LEN(IF(VLOOKUP(_xlfn.TEXTBEFORE($J87,";",1,0,1),Table2[[Label]:[Reference(s)]],13,FALSE)=0,"",VLOOKUP(_xlfn.TEXTBEFORE($J87,";",1,0,1),Table2[[Label]:[Reference(s)]],13,FALSE)))),"")</f>
        <v/>
      </c>
      <c r="S87" s="576" t="str">
        <f>IF(VLOOKUP(_xlfn.TEXTBEFORE($J87,";",1,0,1),Table2[[Label]:[Reference(s)]],14,FALSE)=0,"",VLOOKUP(_xlfn.TEXTBEFORE($J87,";",1,0,1),Table2[[Label]:[Reference(s)]],14,FALSE))</f>
        <v>(1) 2 CFR 200.203;
(3) SAM.gov Assistance Listing;
(5) 31 USC 6102</v>
      </c>
    </row>
    <row r="88" spans="1:19" ht="64.5" customHeight="1" x14ac:dyDescent="0.25">
      <c r="A88" s="697"/>
      <c r="B88" s="610"/>
      <c r="C88" s="610"/>
      <c r="D88" s="610"/>
      <c r="E88" s="546" t="s">
        <v>2231</v>
      </c>
      <c r="F88" s="547" t="s">
        <v>2232</v>
      </c>
      <c r="G88" s="536" t="str">
        <f>IF(VLOOKUP(_xlfn.TEXTBEFORE($J88,";",1,0,1),Table2[[Label]:[Reference(s)]],2,FALSE)=0,"",VLOOKUP(_xlfn.TEXTBEFORE($J88,";",1,0,1),Table2[[Label]:[Reference(s)]],2,FALSE))</f>
        <v>A quantitative or qualitative measurement identified for the prior year of performance.</v>
      </c>
      <c r="H88" s="547" t="s">
        <v>1638</v>
      </c>
      <c r="I88" s="547" t="s">
        <v>1670</v>
      </c>
      <c r="J88" s="574" t="s">
        <v>4461</v>
      </c>
      <c r="K88" s="575" t="s">
        <v>2187</v>
      </c>
      <c r="L88" s="536" t="str">
        <f>IF(VLOOKUP(_xlfn.TEXTBEFORE($J88,";",1,0,1),Table2[[Label]:[Reference(s)]],5,FALSE)=0,"",VLOOKUP(_xlfn.TEXTBEFORE($J88,";",1,0,1),Table2[[Label]:[Reference(s)]],5,FALSE))</f>
        <v>String</v>
      </c>
      <c r="M88" s="536" t="str">
        <f>IF(VLOOKUP(_xlfn.TEXTBEFORE($J88,";",1,0,1),Table2[[Label]:[Reference(s)]],6,FALSE)=0,"",VLOOKUP(_xlfn.TEXTBEFORE($J88,";",1,0,1),Table2[[Label]:[Reference(s)]],6,FALSE))</f>
        <v/>
      </c>
      <c r="N88" s="536" t="str">
        <f>IF(VLOOKUP(_xlfn.TEXTBEFORE($J88,";",1,0,1),Table2[[Label]:[Reference(s)]],7,FALSE)=0,"",VLOOKUP(_xlfn.TEXTBEFORE($J88,";",1,0,1),Table2[[Label]:[Reference(s)]],7,FALSE))</f>
        <v/>
      </c>
      <c r="O88" s="536">
        <f>IF(VLOOKUP(_xlfn.TEXTBEFORE($J88,";",1,0,1),Table2[[Label]:[Reference(s)]],8,FALSE)=0,"",VLOOKUP(_xlfn.TEXTBEFORE($J88,";",1,0,1),Table2[[Label]:[Reference(s)]],8,FALSE))</f>
        <v>5000</v>
      </c>
      <c r="P88" s="536" t="str">
        <f>IF(VLOOKUP(_xlfn.TEXTBEFORE($J88,";",1,0,1),Table2[[Label]:[Reference(s)]],9,FALSE)=0,"",VLOOKUP(_xlfn.TEXTBEFORE($J88,";",1,0,1),Table2[[Label]:[Reference(s)]],9,FALSE))</f>
        <v/>
      </c>
      <c r="Q88" s="536" t="str">
        <f>IF(VLOOKUP(_xlfn.TEXTBEFORE($J88,";",1,0,1),Table2[[Label]:[Reference(s)]],10,FALSE)=0,"",VLOOKUP(_xlfn.TEXTBEFORE($J88,";",1,0,1),Table2[[Label]:[Reference(s)]],10,FALSE))</f>
        <v/>
      </c>
      <c r="R88" s="536" t="str">
        <f>IFERROR(MID(IF(VLOOKUP(_xlfn.TEXTBEFORE($J88,";",1,0,1),Table2[[Label]:[Reference(s)]],13,FALSE)=0,"",VLOOKUP(_xlfn.TEXTBEFORE($J88,";",1,0,1),Table2[[Label]:[Reference(s)]],13,FALSE)), FIND("(10)", IF(VLOOKUP(_xlfn.TEXTBEFORE($J88,";",1,0,1),Table2[[Label]:[Reference(s)]],13,FALSE)=0,"",VLOOKUP(_xlfn.TEXTBEFORE($J88,";",1,0,1),Table2[[Label]:[Reference(s)]],13,FALSE))), LEN(IF(VLOOKUP(_xlfn.TEXTBEFORE($J88,";",1,0,1),Table2[[Label]:[Reference(s)]],13,FALSE)=0,"",VLOOKUP(_xlfn.TEXTBEFORE($J88,";",1,0,1),Table2[[Label]:[Reference(s)]],13,FALSE)))),"")</f>
        <v/>
      </c>
      <c r="S88" s="576" t="str">
        <f>IF(VLOOKUP(_xlfn.TEXTBEFORE($J88,";",1,0,1),Table2[[Label]:[Reference(s)]],14,FALSE)=0,"",VLOOKUP(_xlfn.TEXTBEFORE($J88,";",1,0,1),Table2[[Label]:[Reference(s)]],14,FALSE))</f>
        <v>(1) 2 CFR 200.203;
(5) 31 USC 6102</v>
      </c>
    </row>
    <row r="89" spans="1:19" ht="64.5" customHeight="1" thickBot="1" x14ac:dyDescent="0.3">
      <c r="A89" s="698"/>
      <c r="B89" s="621"/>
      <c r="C89" s="621"/>
      <c r="D89" s="621"/>
      <c r="E89" s="546" t="s">
        <v>2233</v>
      </c>
      <c r="F89" s="547" t="s">
        <v>2234</v>
      </c>
      <c r="G89" s="536" t="str">
        <f>IF(VLOOKUP(_xlfn.TEXTBEFORE($J89,";",1,0,1),Table2[[Label]:[Reference(s)]],2,FALSE)=0,"",VLOOKUP(_xlfn.TEXTBEFORE($J89,";",1,0,1),Table2[[Label]:[Reference(s)]],2,FALSE))</f>
        <v>A quantitative or qualitative measurement identified as the target value representing the intended level of achievement for a specific performance measure, used to assess progress toward goals.</v>
      </c>
      <c r="H89" s="547" t="s">
        <v>1633</v>
      </c>
      <c r="I89" s="547" t="s">
        <v>1670</v>
      </c>
      <c r="J89" s="574" t="s">
        <v>4462</v>
      </c>
      <c r="K89" s="577" t="s">
        <v>2187</v>
      </c>
      <c r="L89" s="536" t="str">
        <f>IF(VLOOKUP(_xlfn.TEXTBEFORE($J89,";",1,0,1),Table2[[Label]:[Reference(s)]],5,FALSE)=0,"",VLOOKUP(_xlfn.TEXTBEFORE($J89,";",1,0,1),Table2[[Label]:[Reference(s)]],5,FALSE))</f>
        <v>String</v>
      </c>
      <c r="M89" s="536" t="str">
        <f>IF(VLOOKUP(_xlfn.TEXTBEFORE($J89,";",1,0,1),Table2[[Label]:[Reference(s)]],6,FALSE)=0,"",VLOOKUP(_xlfn.TEXTBEFORE($J89,";",1,0,1),Table2[[Label]:[Reference(s)]],6,FALSE))</f>
        <v/>
      </c>
      <c r="N89" s="536" t="str">
        <f>IF(VLOOKUP(_xlfn.TEXTBEFORE($J89,";",1,0,1),Table2[[Label]:[Reference(s)]],7,FALSE)=0,"",VLOOKUP(_xlfn.TEXTBEFORE($J89,";",1,0,1),Table2[[Label]:[Reference(s)]],7,FALSE))</f>
        <v/>
      </c>
      <c r="O89" s="536">
        <f>IF(VLOOKUP(_xlfn.TEXTBEFORE($J89,";",1,0,1),Table2[[Label]:[Reference(s)]],8,FALSE)=0,"",VLOOKUP(_xlfn.TEXTBEFORE($J89,";",1,0,1),Table2[[Label]:[Reference(s)]],8,FALSE))</f>
        <v>5000</v>
      </c>
      <c r="P89" s="536" t="str">
        <f>IF(VLOOKUP(_xlfn.TEXTBEFORE($J89,";",1,0,1),Table2[[Label]:[Reference(s)]],9,FALSE)=0,"",VLOOKUP(_xlfn.TEXTBEFORE($J89,";",1,0,1),Table2[[Label]:[Reference(s)]],9,FALSE))</f>
        <v/>
      </c>
      <c r="Q89" s="536" t="str">
        <f>IF(VLOOKUP(_xlfn.TEXTBEFORE($J89,";",1,0,1),Table2[[Label]:[Reference(s)]],10,FALSE)=0,"",VLOOKUP(_xlfn.TEXTBEFORE($J89,";",1,0,1),Table2[[Label]:[Reference(s)]],10,FALSE))</f>
        <v/>
      </c>
      <c r="R89" s="536" t="str">
        <f>IFERROR(MID(IF(VLOOKUP(_xlfn.TEXTBEFORE($J89,";",1,0,1),Table2[[Label]:[Reference(s)]],13,FALSE)=0,"",VLOOKUP(_xlfn.TEXTBEFORE($J89,";",1,0,1),Table2[[Label]:[Reference(s)]],13,FALSE)), FIND("(10)", IF(VLOOKUP(_xlfn.TEXTBEFORE($J89,";",1,0,1),Table2[[Label]:[Reference(s)]],13,FALSE)=0,"",VLOOKUP(_xlfn.TEXTBEFORE($J89,";",1,0,1),Table2[[Label]:[Reference(s)]],13,FALSE))), LEN(IF(VLOOKUP(_xlfn.TEXTBEFORE($J89,";",1,0,1),Table2[[Label]:[Reference(s)]],13,FALSE)=0,"",VLOOKUP(_xlfn.TEXTBEFORE($J89,";",1,0,1),Table2[[Label]:[Reference(s)]],13,FALSE)))),"")</f>
        <v/>
      </c>
      <c r="S89" s="576" t="str">
        <f>IF(VLOOKUP(_xlfn.TEXTBEFORE($J89,";",1,0,1),Table2[[Label]:[Reference(s)]],14,FALSE)=0,"",VLOOKUP(_xlfn.TEXTBEFORE($J89,";",1,0,1),Table2[[Label]:[Reference(s)]],14,FALSE))</f>
        <v>(1) 2 CFR 200.203;
(5) 31 USC 6102</v>
      </c>
    </row>
    <row r="90" spans="1:19" ht="76.5" customHeight="1" x14ac:dyDescent="0.25">
      <c r="A90" s="696">
        <v>1.1299999999999999</v>
      </c>
      <c r="B90" s="620" t="s">
        <v>2235</v>
      </c>
      <c r="C90" s="620" t="s">
        <v>2175</v>
      </c>
      <c r="D90" s="693" t="s">
        <v>2236</v>
      </c>
      <c r="E90" s="695" t="s">
        <v>2237</v>
      </c>
      <c r="F90" s="620" t="s">
        <v>2238</v>
      </c>
      <c r="G90" s="558" t="str">
        <f>IF(VLOOKUP(_xlfn.TEXTBEFORE($J90,";",1,0,1),Table2[[Label]:[Reference(s)]],2,FALSE)=0,"",VLOOKUP(_xlfn.TEXTBEFORE($J90,";",1,0,1),Table2[[Label]:[Reference(s)]],2,FALSE))</f>
        <v>A code that indicates the form/legal instrument in which assistance is transmitted from the federal government, is initially received for use or distribution by the recipient, and in part determines the policy requirements that apply to the federal assistance as well as agency and recipient responsibilities underneath it.</v>
      </c>
      <c r="H90" s="620" t="s">
        <v>1633</v>
      </c>
      <c r="I90" s="620" t="s">
        <v>4482</v>
      </c>
      <c r="J90" s="559" t="s">
        <v>4469</v>
      </c>
      <c r="K90" s="575" t="s">
        <v>2187</v>
      </c>
      <c r="L90" s="558" t="str">
        <f>IF(VLOOKUP(_xlfn.TEXTBEFORE($J90,";",1,0,1),Table2[[Label]:[Reference(s)]],5,FALSE)=0,"",VLOOKUP(_xlfn.TEXTBEFORE($J90,";",1,0,1),Table2[[Label]:[Reference(s)]],5,FALSE))</f>
        <v>String</v>
      </c>
      <c r="M90" s="558" t="str">
        <f>IF(VLOOKUP(_xlfn.TEXTBEFORE($J90,";",1,0,1),Table2[[Label]:[Reference(s)]],6,FALSE)=0,"",VLOOKUP(_xlfn.TEXTBEFORE($J90,";",1,0,1),Table2[[Label]:[Reference(s)]],6,FALSE))</f>
        <v>ANNN</v>
      </c>
      <c r="N90" s="558">
        <f>IF(VLOOKUP(_xlfn.TEXTBEFORE($J90,";",1,0,1),Table2[[Label]:[Reference(s)]],7,FALSE)=0,"",VLOOKUP(_xlfn.TEXTBEFORE($J90,";",1,0,1),Table2[[Label]:[Reference(s)]],7,FALSE))</f>
        <v>4</v>
      </c>
      <c r="O90" s="558">
        <f>IF(VLOOKUP(_xlfn.TEXTBEFORE($J90,";",1,0,1),Table2[[Label]:[Reference(s)]],8,FALSE)=0,"",VLOOKUP(_xlfn.TEXTBEFORE($J90,";",1,0,1),Table2[[Label]:[Reference(s)]],8,FALSE))</f>
        <v>4</v>
      </c>
      <c r="P90" s="558" t="str">
        <f>IF(VLOOKUP(_xlfn.TEXTBEFORE($J90,";",1,0,1),Table2[[Label]:[Reference(s)]],9,FALSE)=0,"",VLOOKUP(_xlfn.TEXTBEFORE($J90,";",1,0,1),Table2[[Label]:[Reference(s)]],9,FALSE))</f>
        <v>Please follow these instructions: Use domain values outlined in the 'Assistance Type' tab</v>
      </c>
      <c r="Q90" s="558" t="str">
        <f>IF(VLOOKUP(_xlfn.TEXTBEFORE($J90,";",1,0,1),Table2[[Label]:[Reference(s)]],10,FALSE)=0,"",VLOOKUP(_xlfn.TEXTBEFORE($J90,";",1,0,1),Table2[[Label]:[Reference(s)]],10,FALSE))</f>
        <v/>
      </c>
      <c r="R90" s="558" t="str">
        <f>IFERROR(MID(IF(VLOOKUP(_xlfn.TEXTBEFORE($J90,";",1,0,1),Table2[[Label]:[Reference(s)]],13,FALSE)=0,"",VLOOKUP(_xlfn.TEXTBEFORE($J90,";",1,0,1),Table2[[Label]:[Reference(s)]],13,FALSE)), FIND("(10)", IF(VLOOKUP(_xlfn.TEXTBEFORE($J90,";",1,0,1),Table2[[Label]:[Reference(s)]],13,FALSE)=0,"",VLOOKUP(_xlfn.TEXTBEFORE($J90,";",1,0,1),Table2[[Label]:[Reference(s)]],13,FALSE))), LEN(IF(VLOOKUP(_xlfn.TEXTBEFORE($J90,";",1,0,1),Table2[[Label]:[Reference(s)]],13,FALSE)=0,"",VLOOKUP(_xlfn.TEXTBEFORE($J90,";",1,0,1),Table2[[Label]:[Reference(s)]],13,FALSE)))),"")</f>
        <v>(10) Funding Instrument Type, Opportunity Category</v>
      </c>
      <c r="S90" s="560" t="str">
        <f>IF(VLOOKUP(_xlfn.TEXTBEFORE($J90,";",1,0,1),Table2[[Label]:[Reference(s)]],14,FALSE)=0,"",VLOOKUP(_xlfn.TEXTBEFORE($J90,";",1,0,1),Table2[[Label]:[Reference(s)]],14,FALSE))</f>
        <v>(1) 2 CFR 200.203;
(2) GSDM v1.1;
(3) SAM.gov Assistance Listing
(10) Grants.gov</v>
      </c>
    </row>
    <row r="91" spans="1:19" ht="63.75" x14ac:dyDescent="0.25">
      <c r="A91" s="697"/>
      <c r="B91" s="610"/>
      <c r="C91" s="610"/>
      <c r="D91" s="694"/>
      <c r="E91" s="692"/>
      <c r="F91" s="610"/>
      <c r="G91" s="534" t="str">
        <f>IF(VLOOKUP(_xlfn.TEXTBEFORE($J91,";",1,0,1),Table2[[Label]:[Reference(s)]],2,FALSE)=0,"",VLOOKUP(_xlfn.TEXTBEFORE($J91,";",1,0,1),Table2[[Label]:[Reference(s)]],2,FALSE))</f>
        <v>The name of the form/legal instrument in which assistance is transmitted from the federal government, is initially received for use or distribution by the recipient, and in part determines the policy requirements that apply to the federal assistance as well as agency and recipient responsibilities underneath it.</v>
      </c>
      <c r="H91" s="610"/>
      <c r="I91" s="610"/>
      <c r="J91" s="548" t="s">
        <v>4470</v>
      </c>
      <c r="K91" s="575" t="s">
        <v>2187</v>
      </c>
      <c r="L91" s="534" t="str">
        <f>IF(VLOOKUP(_xlfn.TEXTBEFORE($J91,";",1,0,1),Table2[[Label]:[Reference(s)]],5,FALSE)=0,"",VLOOKUP(_xlfn.TEXTBEFORE($J91,";",1,0,1),Table2[[Label]:[Reference(s)]],5,FALSE))</f>
        <v>String</v>
      </c>
      <c r="M91" s="534" t="str">
        <f>IF(VLOOKUP(_xlfn.TEXTBEFORE($J91,";",1,0,1),Table2[[Label]:[Reference(s)]],6,FALSE)=0,"",VLOOKUP(_xlfn.TEXTBEFORE($J91,";",1,0,1),Table2[[Label]:[Reference(s)]],6,FALSE))</f>
        <v/>
      </c>
      <c r="N91" s="534" t="str">
        <f>IF(VLOOKUP(_xlfn.TEXTBEFORE($J91,";",1,0,1),Table2[[Label]:[Reference(s)]],7,FALSE)=0,"",VLOOKUP(_xlfn.TEXTBEFORE($J91,";",1,0,1),Table2[[Label]:[Reference(s)]],7,FALSE))</f>
        <v/>
      </c>
      <c r="O91" s="534" t="str">
        <f>IF(VLOOKUP(_xlfn.TEXTBEFORE($J91,";",1,0,1),Table2[[Label]:[Reference(s)]],8,FALSE)=0,"",VLOOKUP(_xlfn.TEXTBEFORE($J91,";",1,0,1),Table2[[Label]:[Reference(s)]],8,FALSE))</f>
        <v>(2) 255</v>
      </c>
      <c r="P91" s="534" t="str">
        <f>IF(VLOOKUP(_xlfn.TEXTBEFORE($J91,";",1,0,1),Table2[[Label]:[Reference(s)]],9,FALSE)=0,"",VLOOKUP(_xlfn.TEXTBEFORE($J91,";",1,0,1),Table2[[Label]:[Reference(s)]],9,FALSE))</f>
        <v>Please follow these instructions: Use domain values outlined in the 'Assistance Type' tab</v>
      </c>
      <c r="Q91" s="534" t="str">
        <f>IF(VLOOKUP(_xlfn.TEXTBEFORE($J91,";",1,0,1),Table2[[Label]:[Reference(s)]],10,FALSE)=0,"",VLOOKUP(_xlfn.TEXTBEFORE($J91,";",1,0,1),Table2[[Label]:[Reference(s)]],10,FALSE))</f>
        <v/>
      </c>
      <c r="R91" s="534" t="str">
        <f>IFERROR(MID(IF(VLOOKUP(_xlfn.TEXTBEFORE($J91,";",1,0,1),Table2[[Label]:[Reference(s)]],13,FALSE)=0,"",VLOOKUP(_xlfn.TEXTBEFORE($J91,";",1,0,1),Table2[[Label]:[Reference(s)]],13,FALSE)), FIND("(10)", IF(VLOOKUP(_xlfn.TEXTBEFORE($J91,";",1,0,1),Table2[[Label]:[Reference(s)]],13,FALSE)=0,"",VLOOKUP(_xlfn.TEXTBEFORE($J91,";",1,0,1),Table2[[Label]:[Reference(s)]],13,FALSE))), LEN(IF(VLOOKUP(_xlfn.TEXTBEFORE($J91,";",1,0,1),Table2[[Label]:[Reference(s)]],13,FALSE)=0,"",VLOOKUP(_xlfn.TEXTBEFORE($J91,";",1,0,1),Table2[[Label]:[Reference(s)]],13,FALSE)))),"")</f>
        <v>(10) Funding Instrument Type, Opportunity Category</v>
      </c>
      <c r="S91" s="550" t="str">
        <f>IF(VLOOKUP(_xlfn.TEXTBEFORE($J91,";",1,0,1),Table2[[Label]:[Reference(s)]],14,FALSE)=0,"",VLOOKUP(_xlfn.TEXTBEFORE($J91,";",1,0,1),Table2[[Label]:[Reference(s)]],14,FALSE))</f>
        <v>(2) GSDM v1.1
(3) SAM.gov Assistance Listing
(10) Grants.gov</v>
      </c>
    </row>
    <row r="92" spans="1:19" ht="45.75" customHeight="1" x14ac:dyDescent="0.25">
      <c r="A92" s="697"/>
      <c r="B92" s="610"/>
      <c r="C92" s="610"/>
      <c r="D92" s="694"/>
      <c r="E92" s="692" t="s">
        <v>2239</v>
      </c>
      <c r="F92" s="610" t="s">
        <v>2240</v>
      </c>
      <c r="G92" s="534" t="str">
        <f>IF(VLOOKUP(_xlfn.TEXTBEFORE($J92,";",1,0,1),Table2[[Label]:[Reference(s)]],2,FALSE)=0,"",VLOOKUP(_xlfn.TEXTBEFORE($J92,";",1,0,1),Table2[[Label]:[Reference(s)]],2,FALSE))</f>
        <v>A code that indicates the basis for selecting an award amount.</v>
      </c>
      <c r="H92" s="610" t="s">
        <v>1633</v>
      </c>
      <c r="I92" s="610" t="s">
        <v>4483</v>
      </c>
      <c r="J92" s="548" t="s">
        <v>4472</v>
      </c>
      <c r="K92" s="575" t="s">
        <v>2187</v>
      </c>
      <c r="L92" s="534"/>
      <c r="M92" s="534"/>
      <c r="N92" s="534"/>
      <c r="O92" s="534"/>
      <c r="P92" s="534"/>
      <c r="Q92" s="534"/>
      <c r="R92" s="534"/>
      <c r="S92" s="550"/>
    </row>
    <row r="93" spans="1:19" ht="38.25" x14ac:dyDescent="0.25">
      <c r="A93" s="697"/>
      <c r="B93" s="610"/>
      <c r="C93" s="610"/>
      <c r="D93" s="694"/>
      <c r="E93" s="692"/>
      <c r="F93" s="610"/>
      <c r="G93" s="534" t="str">
        <f>IF(VLOOKUP(_xlfn.TEXTBEFORE($J93,";",1,0,1),Table2[[Label]:[Reference(s)]],2,FALSE)=0,"",VLOOKUP(_xlfn.TEXTBEFORE($J93,";",1,0,1),Table2[[Label]:[Reference(s)]],2,FALSE))</f>
        <v>The name of the basis for selecting an award amount.</v>
      </c>
      <c r="H93" s="610"/>
      <c r="I93" s="610"/>
      <c r="J93" s="548" t="s">
        <v>4473</v>
      </c>
      <c r="K93" s="575" t="s">
        <v>2187</v>
      </c>
      <c r="L93" s="534" t="str">
        <f>IF(VLOOKUP(_xlfn.TEXTBEFORE($J93,";",1,0,1),Table2[[Label]:[Reference(s)]],5,FALSE)=0,"",VLOOKUP(_xlfn.TEXTBEFORE($J93,";",1,0,1),Table2[[Label]:[Reference(s)]],5,FALSE))</f>
        <v>String</v>
      </c>
      <c r="M93" s="534" t="str">
        <f>IF(VLOOKUP(_xlfn.TEXTBEFORE($J93,";",1,0,1),Table2[[Label]:[Reference(s)]],6,FALSE)=0,"",VLOOKUP(_xlfn.TEXTBEFORE($J93,";",1,0,1),Table2[[Label]:[Reference(s)]],6,FALSE))</f>
        <v/>
      </c>
      <c r="N93" s="534" t="str">
        <f>IF(VLOOKUP(_xlfn.TEXTBEFORE($J93,";",1,0,1),Table2[[Label]:[Reference(s)]],7,FALSE)=0,"",VLOOKUP(_xlfn.TEXTBEFORE($J93,";",1,0,1),Table2[[Label]:[Reference(s)]],7,FALSE))</f>
        <v/>
      </c>
      <c r="O93" s="534">
        <f>IF(VLOOKUP(_xlfn.TEXTBEFORE($J93,";",1,0,1),Table2[[Label]:[Reference(s)]],8,FALSE)=0,"",VLOOKUP(_xlfn.TEXTBEFORE($J93,";",1,0,1),Table2[[Label]:[Reference(s)]],8,FALSE))</f>
        <v>50</v>
      </c>
      <c r="P93" s="534" t="str">
        <f>IF(VLOOKUP(_xlfn.TEXTBEFORE($J93,";",1,0,1),Table2[[Label]:[Reference(s)]],9,FALSE)=0,"",VLOOKUP(_xlfn.TEXTBEFORE($J93,";",1,0,1),Table2[[Label]:[Reference(s)]],9,FALSE))</f>
        <v>Please follow these instructions: Use domain values outlined in the 'Assistance Attribute' tab</v>
      </c>
      <c r="Q93" s="534" t="str">
        <f>IF(VLOOKUP(_xlfn.TEXTBEFORE($J93,";",1,0,1),Table2[[Label]:[Reference(s)]],10,FALSE)=0,"",VLOOKUP(_xlfn.TEXTBEFORE($J93,";",1,0,1),Table2[[Label]:[Reference(s)]],10,FALSE))</f>
        <v/>
      </c>
      <c r="R93" s="534" t="str">
        <f>IFERROR(MID(IF(VLOOKUP(_xlfn.TEXTBEFORE($J93,";",1,0,1),Table2[[Label]:[Reference(s)]],13,FALSE)=0,"",VLOOKUP(_xlfn.TEXTBEFORE($J93,";",1,0,1),Table2[[Label]:[Reference(s)]],13,FALSE)), FIND("(10)", IF(VLOOKUP(_xlfn.TEXTBEFORE($J93,";",1,0,1),Table2[[Label]:[Reference(s)]],13,FALSE)=0,"",VLOOKUP(_xlfn.TEXTBEFORE($J93,";",1,0,1),Table2[[Label]:[Reference(s)]],13,FALSE))), LEN(IF(VLOOKUP(_xlfn.TEXTBEFORE($J93,";",1,0,1),Table2[[Label]:[Reference(s)]],13,FALSE)=0,"",VLOOKUP(_xlfn.TEXTBEFORE($J93,";",1,0,1),Table2[[Label]:[Reference(s)]],13,FALSE)))),"")</f>
        <v/>
      </c>
      <c r="S93" s="550" t="str">
        <f>IF(VLOOKUP(_xlfn.TEXTBEFORE($J93,";",1,0,1),Table2[[Label]:[Reference(s)]],14,FALSE)=0,"",VLOOKUP(_xlfn.TEXTBEFORE($J93,";",1,0,1),Table2[[Label]:[Reference(s)]],14,FALSE))</f>
        <v>(1) 2 CFR 200.203;
(5) 31 USC 6102</v>
      </c>
    </row>
    <row r="94" spans="1:19" ht="45.75" customHeight="1" x14ac:dyDescent="0.25">
      <c r="A94" s="697"/>
      <c r="B94" s="610"/>
      <c r="C94" s="610"/>
      <c r="D94" s="694"/>
      <c r="E94" s="692" t="s">
        <v>2241</v>
      </c>
      <c r="F94" s="610" t="s">
        <v>2242</v>
      </c>
      <c r="G94" s="534" t="str">
        <f>IF(VLOOKUP(_xlfn.TEXTBEFORE($J94,";",1,0,1),Table2[[Label]:[Reference(s)]],2,FALSE)=0,"",VLOOKUP(_xlfn.TEXTBEFORE($J94,";",1,0,1),Table2[[Label]:[Reference(s)]],2,FALSE))</f>
        <v>A code that indicates the basis for selecting an award recipient.</v>
      </c>
      <c r="H94" s="610" t="s">
        <v>1633</v>
      </c>
      <c r="I94" s="610" t="s">
        <v>4484</v>
      </c>
      <c r="J94" s="548" t="s">
        <v>4475</v>
      </c>
      <c r="K94" s="575" t="s">
        <v>2187</v>
      </c>
      <c r="L94" s="534"/>
      <c r="M94" s="534"/>
      <c r="N94" s="534"/>
      <c r="O94" s="534"/>
      <c r="P94" s="534"/>
      <c r="Q94" s="534"/>
      <c r="R94" s="534"/>
      <c r="S94" s="550"/>
    </row>
    <row r="95" spans="1:19" ht="38.25" x14ac:dyDescent="0.25">
      <c r="A95" s="697"/>
      <c r="B95" s="610"/>
      <c r="C95" s="610"/>
      <c r="D95" s="694"/>
      <c r="E95" s="692"/>
      <c r="F95" s="610" t="s">
        <v>1744</v>
      </c>
      <c r="G95" s="534" t="str">
        <f>IF(VLOOKUP(_xlfn.TEXTBEFORE($J95,";",1,0,1),Table2[[Label]:[Reference(s)]],2,FALSE)=0,"",VLOOKUP(_xlfn.TEXTBEFORE($J95,";",1,0,1),Table2[[Label]:[Reference(s)]],2,FALSE))</f>
        <v>The name of the basis for selecting an award recipient.</v>
      </c>
      <c r="H95" s="610" t="s">
        <v>1633</v>
      </c>
      <c r="I95" s="610"/>
      <c r="J95" s="548" t="s">
        <v>4476</v>
      </c>
      <c r="K95" s="575" t="s">
        <v>2187</v>
      </c>
      <c r="L95" s="534" t="str">
        <f>IF(VLOOKUP(_xlfn.TEXTBEFORE($J95,";",1,0,1),Table2[[Label]:[Reference(s)]],5,FALSE)=0,"",VLOOKUP(_xlfn.TEXTBEFORE($J95,";",1,0,1),Table2[[Label]:[Reference(s)]],5,FALSE))</f>
        <v>String</v>
      </c>
      <c r="M95" s="534" t="str">
        <f>IF(VLOOKUP(_xlfn.TEXTBEFORE($J95,";",1,0,1),Table2[[Label]:[Reference(s)]],6,FALSE)=0,"",VLOOKUP(_xlfn.TEXTBEFORE($J95,";",1,0,1),Table2[[Label]:[Reference(s)]],6,FALSE))</f>
        <v/>
      </c>
      <c r="N95" s="534" t="str">
        <f>IF(VLOOKUP(_xlfn.TEXTBEFORE($J95,";",1,0,1),Table2[[Label]:[Reference(s)]],7,FALSE)=0,"",VLOOKUP(_xlfn.TEXTBEFORE($J95,";",1,0,1),Table2[[Label]:[Reference(s)]],7,FALSE))</f>
        <v/>
      </c>
      <c r="O95" s="534">
        <f>IF(VLOOKUP(_xlfn.TEXTBEFORE($J95,";",1,0,1),Table2[[Label]:[Reference(s)]],8,FALSE)=0,"",VLOOKUP(_xlfn.TEXTBEFORE($J95,";",1,0,1),Table2[[Label]:[Reference(s)]],8,FALSE))</f>
        <v>100</v>
      </c>
      <c r="P95" s="534" t="str">
        <f>IF(VLOOKUP(_xlfn.TEXTBEFORE($J95,";",1,0,1),Table2[[Label]:[Reference(s)]],9,FALSE)=0,"",VLOOKUP(_xlfn.TEXTBEFORE($J95,";",1,0,1),Table2[[Label]:[Reference(s)]],9,FALSE))</f>
        <v>Please follow these instructions: Use domain values outlined in the 'Assistance Attribute' tab</v>
      </c>
      <c r="Q95" s="534" t="str">
        <f>IF(VLOOKUP(_xlfn.TEXTBEFORE($J95,";",1,0,1),Table2[[Label]:[Reference(s)]],10,FALSE)=0,"",VLOOKUP(_xlfn.TEXTBEFORE($J95,";",1,0,1),Table2[[Label]:[Reference(s)]],10,FALSE))</f>
        <v/>
      </c>
      <c r="R95" s="534" t="str">
        <f>IFERROR(MID(IF(VLOOKUP(_xlfn.TEXTBEFORE($J95,";",1,0,1),Table2[[Label]:[Reference(s)]],13,FALSE)=0,"",VLOOKUP(_xlfn.TEXTBEFORE($J95,";",1,0,1),Table2[[Label]:[Reference(s)]],13,FALSE)), FIND("(10)", IF(VLOOKUP(_xlfn.TEXTBEFORE($J95,";",1,0,1),Table2[[Label]:[Reference(s)]],13,FALSE)=0,"",VLOOKUP(_xlfn.TEXTBEFORE($J95,";",1,0,1),Table2[[Label]:[Reference(s)]],13,FALSE))), LEN(IF(VLOOKUP(_xlfn.TEXTBEFORE($J95,";",1,0,1),Table2[[Label]:[Reference(s)]],13,FALSE)=0,"",VLOOKUP(_xlfn.TEXTBEFORE($J95,";",1,0,1),Table2[[Label]:[Reference(s)]],13,FALSE)))),"")</f>
        <v/>
      </c>
      <c r="S95" s="550" t="str">
        <f>IF(VLOOKUP(_xlfn.TEXTBEFORE($J95,";",1,0,1),Table2[[Label]:[Reference(s)]],14,FALSE)=0,"",VLOOKUP(_xlfn.TEXTBEFORE($J95,";",1,0,1),Table2[[Label]:[Reference(s)]],14,FALSE))</f>
        <v>(1) 2 CFR 200.203;
(5) 31 USC 6102</v>
      </c>
    </row>
    <row r="96" spans="1:19" ht="38.25" x14ac:dyDescent="0.25">
      <c r="A96" s="697"/>
      <c r="B96" s="610"/>
      <c r="C96" s="610"/>
      <c r="D96" s="694"/>
      <c r="E96" s="546" t="s">
        <v>2243</v>
      </c>
      <c r="F96" s="547" t="s">
        <v>2244</v>
      </c>
      <c r="G96" s="534" t="str">
        <f>IF(VLOOKUP(_xlfn.TEXTBEFORE($J96,";",1,0,1),Table2[[Label]:[Reference(s)]],2,FALSE)=0,"",VLOOKUP(_xlfn.TEXTBEFORE($J96,";",1,0,1),Table2[[Label]:[Reference(s)]],2,FALSE))</f>
        <v>A range indicating the number of anticipated applications to be received by the funding opportunity project in the specified federal government fiscal year.</v>
      </c>
      <c r="H96" s="547" t="s">
        <v>1633</v>
      </c>
      <c r="I96" s="547" t="s">
        <v>1639</v>
      </c>
      <c r="J96" s="548" t="s">
        <v>817</v>
      </c>
      <c r="K96" s="549" t="s">
        <v>1640</v>
      </c>
      <c r="L96" s="534" t="str">
        <f>IF(VLOOKUP(_xlfn.TEXTBEFORE($J96,";",1,0,1),Table2[[Label]:[Reference(s)]],5,FALSE)=0,"",VLOOKUP(_xlfn.TEXTBEFORE($J96,";",1,0,1),Table2[[Label]:[Reference(s)]],5,FALSE))</f>
        <v>String</v>
      </c>
      <c r="M96" s="534" t="str">
        <f>IF(VLOOKUP(_xlfn.TEXTBEFORE($J96,";",1,0,1),Table2[[Label]:[Reference(s)]],6,FALSE)=0,"",VLOOKUP(_xlfn.TEXTBEFORE($J96,";",1,0,1),Table2[[Label]:[Reference(s)]],6,FALSE))</f>
        <v>NNN-NNN</v>
      </c>
      <c r="N96" s="534" t="str">
        <f>IF(VLOOKUP(_xlfn.TEXTBEFORE($J96,";",1,0,1),Table2[[Label]:[Reference(s)]],7,FALSE)=0,"",VLOOKUP(_xlfn.TEXTBEFORE($J96,";",1,0,1),Table2[[Label]:[Reference(s)]],7,FALSE))</f>
        <v/>
      </c>
      <c r="O96" s="534">
        <f>IF(VLOOKUP(_xlfn.TEXTBEFORE($J96,";",1,0,1),Table2[[Label]:[Reference(s)]],8,FALSE)=0,"",VLOOKUP(_xlfn.TEXTBEFORE($J96,";",1,0,1),Table2[[Label]:[Reference(s)]],8,FALSE))</f>
        <v>7</v>
      </c>
      <c r="P96" s="534" t="str">
        <f>IF(VLOOKUP(_xlfn.TEXTBEFORE($J96,";",1,0,1),Table2[[Label]:[Reference(s)]],9,FALSE)=0,"",VLOOKUP(_xlfn.TEXTBEFORE($J96,";",1,0,1),Table2[[Label]:[Reference(s)]],9,FALSE))</f>
        <v/>
      </c>
      <c r="Q96" s="534" t="str">
        <f>IF(VLOOKUP(_xlfn.TEXTBEFORE($J96,";",1,0,1),Table2[[Label]:[Reference(s)]],10,FALSE)=0,"",VLOOKUP(_xlfn.TEXTBEFORE($J96,";",1,0,1),Table2[[Label]:[Reference(s)]],10,FALSE))</f>
        <v/>
      </c>
      <c r="R96" s="534" t="str">
        <f>IFERROR(MID(IF(VLOOKUP(_xlfn.TEXTBEFORE($J96,";",1,0,1),Table2[[Label]:[Reference(s)]],13,FALSE)=0,"",VLOOKUP(_xlfn.TEXTBEFORE($J96,";",1,0,1),Table2[[Label]:[Reference(s)]],13,FALSE)), FIND("(10)", IF(VLOOKUP(_xlfn.TEXTBEFORE($J96,";",1,0,1),Table2[[Label]:[Reference(s)]],13,FALSE)=0,"",VLOOKUP(_xlfn.TEXTBEFORE($J96,";",1,0,1),Table2[[Label]:[Reference(s)]],13,FALSE))), LEN(IF(VLOOKUP(_xlfn.TEXTBEFORE($J96,";",1,0,1),Table2[[Label]:[Reference(s)]],13,FALSE)=0,"",VLOOKUP(_xlfn.TEXTBEFORE($J96,";",1,0,1),Table2[[Label]:[Reference(s)]],13,FALSE)))),"")</f>
        <v/>
      </c>
      <c r="S96" s="550" t="str">
        <f>IF(VLOOKUP(_xlfn.TEXTBEFORE($J96,";",1,0,1),Table2[[Label]:[Reference(s)]],14,FALSE)=0,"",VLOOKUP(_xlfn.TEXTBEFORE($J96,";",1,0,1),Table2[[Label]:[Reference(s)]],14,FALSE))</f>
        <v>(1) Appendix I to Part 200, Title 2</v>
      </c>
    </row>
    <row r="97" spans="1:20" ht="38.25" x14ac:dyDescent="0.25">
      <c r="A97" s="697"/>
      <c r="B97" s="610"/>
      <c r="C97" s="610"/>
      <c r="D97" s="694"/>
      <c r="E97" s="546" t="s">
        <v>2245</v>
      </c>
      <c r="F97" s="547" t="s">
        <v>2246</v>
      </c>
      <c r="G97" s="534" t="str">
        <f>IF(VLOOKUP(_xlfn.TEXTBEFORE($J97,";",1,0,1),Table2[[Label]:[Reference(s)]],2,FALSE)=0,"",VLOOKUP(_xlfn.TEXTBEFORE($J97,";",1,0,1),Table2[[Label]:[Reference(s)]],2,FALSE))</f>
        <v>A numeric value that indicates total number of awards the funding opportunity project issued (or anticipates to issue) in the specified federal government fiscal year.</v>
      </c>
      <c r="H97" s="547" t="s">
        <v>1633</v>
      </c>
      <c r="I97" s="547" t="s">
        <v>1639</v>
      </c>
      <c r="J97" s="548" t="s">
        <v>820</v>
      </c>
      <c r="K97" s="549" t="s">
        <v>1640</v>
      </c>
      <c r="L97" s="534" t="str">
        <f>IF(VLOOKUP(_xlfn.TEXTBEFORE($J97,";",1,0,1),Table2[[Label]:[Reference(s)]],5,FALSE)=0,"",VLOOKUP(_xlfn.TEXTBEFORE($J97,";",1,0,1),Table2[[Label]:[Reference(s)]],5,FALSE))</f>
        <v>Integer</v>
      </c>
      <c r="M97" s="534" t="str">
        <f>IF(VLOOKUP(_xlfn.TEXTBEFORE($J97,";",1,0,1),Table2[[Label]:[Reference(s)]],6,FALSE)=0,"",VLOOKUP(_xlfn.TEXTBEFORE($J97,";",1,0,1),Table2[[Label]:[Reference(s)]],6,FALSE))</f>
        <v/>
      </c>
      <c r="N97" s="534" t="str">
        <f>IF(VLOOKUP(_xlfn.TEXTBEFORE($J97,";",1,0,1),Table2[[Label]:[Reference(s)]],7,FALSE)=0,"",VLOOKUP(_xlfn.TEXTBEFORE($J97,";",1,0,1),Table2[[Label]:[Reference(s)]],7,FALSE))</f>
        <v/>
      </c>
      <c r="O97" s="534" t="str">
        <f>IF(VLOOKUP(_xlfn.TEXTBEFORE($J97,";",1,0,1),Table2[[Label]:[Reference(s)]],8,FALSE)=0,"",VLOOKUP(_xlfn.TEXTBEFORE($J97,";",1,0,1),Table2[[Label]:[Reference(s)]],8,FALSE))</f>
        <v>(10) 15</v>
      </c>
      <c r="P97" s="534" t="str">
        <f>IF(VLOOKUP(_xlfn.TEXTBEFORE($J97,";",1,0,1),Table2[[Label]:[Reference(s)]],9,FALSE)=0,"",VLOOKUP(_xlfn.TEXTBEFORE($J97,";",1,0,1),Table2[[Label]:[Reference(s)]],9,FALSE))</f>
        <v/>
      </c>
      <c r="Q97" s="534" t="str">
        <f>IF(VLOOKUP(_xlfn.TEXTBEFORE($J97,";",1,0,1),Table2[[Label]:[Reference(s)]],10,FALSE)=0,"",VLOOKUP(_xlfn.TEXTBEFORE($J97,";",1,0,1),Table2[[Label]:[Reference(s)]],10,FALSE))</f>
        <v/>
      </c>
      <c r="R97" s="534" t="str">
        <f>IFERROR(MID(IF(VLOOKUP(_xlfn.TEXTBEFORE($J97,";",1,0,1),Table2[[Label]:[Reference(s)]],13,FALSE)=0,"",VLOOKUP(_xlfn.TEXTBEFORE($J97,";",1,0,1),Table2[[Label]:[Reference(s)]],13,FALSE)), FIND("(10)", IF(VLOOKUP(_xlfn.TEXTBEFORE($J97,";",1,0,1),Table2[[Label]:[Reference(s)]],13,FALSE)=0,"",VLOOKUP(_xlfn.TEXTBEFORE($J97,";",1,0,1),Table2[[Label]:[Reference(s)]],13,FALSE))), LEN(IF(VLOOKUP(_xlfn.TEXTBEFORE($J97,";",1,0,1),Table2[[Label]:[Reference(s)]],13,FALSE)=0,"",VLOOKUP(_xlfn.TEXTBEFORE($J97,";",1,0,1),Table2[[Label]:[Reference(s)]],13,FALSE)))),"")</f>
        <v>(10) Expected Number of Awards</v>
      </c>
      <c r="S97" s="550" t="str">
        <f>IF(VLOOKUP(_xlfn.TEXTBEFORE($J97,";",1,0,1),Table2[[Label]:[Reference(s)]],14,FALSE)=0,"",VLOOKUP(_xlfn.TEXTBEFORE($J97,";",1,0,1),Table2[[Label]:[Reference(s)]],14,FALSE))</f>
        <v>(1) Appendix I to Part 200, Title 2</v>
      </c>
    </row>
    <row r="98" spans="1:20" ht="26.25" thickBot="1" x14ac:dyDescent="0.3">
      <c r="A98" s="698"/>
      <c r="B98" s="621"/>
      <c r="C98" s="621"/>
      <c r="D98" s="699"/>
      <c r="E98" s="546" t="s">
        <v>2247</v>
      </c>
      <c r="F98" s="547" t="s">
        <v>2248</v>
      </c>
      <c r="G98" s="534" t="str">
        <f>IF(VLOOKUP(_xlfn.TEXTBEFORE($J98,";",1,0,1),Table2[[Label]:[Reference(s)]],2,FALSE)=0,"",VLOOKUP(_xlfn.TEXTBEFORE($J98,";",1,0,1),Table2[[Label]:[Reference(s)]],2,FALSE))</f>
        <v>A numeric value indicating the average amount of funding the agency intends to award each successful applicant.</v>
      </c>
      <c r="H98" s="547" t="s">
        <v>1633</v>
      </c>
      <c r="I98" s="547" t="s">
        <v>1639</v>
      </c>
      <c r="J98" s="568" t="s">
        <v>1024</v>
      </c>
      <c r="K98" s="549" t="s">
        <v>1640</v>
      </c>
      <c r="L98" s="534" t="str">
        <f>IF(VLOOKUP(_xlfn.TEXTBEFORE($J98,";",1,0,1),Table2[[Label]:[Reference(s)]],5,FALSE)=0,"",VLOOKUP(_xlfn.TEXTBEFORE($J98,";",1,0,1),Table2[[Label]:[Reference(s)]],5,FALSE))</f>
        <v>Integer</v>
      </c>
      <c r="M98" s="534" t="str">
        <f>IF(VLOOKUP(_xlfn.TEXTBEFORE($J98,";",1,0,1),Table2[[Label]:[Reference(s)]],6,FALSE)=0,"",VLOOKUP(_xlfn.TEXTBEFORE($J98,";",1,0,1),Table2[[Label]:[Reference(s)]],6,FALSE))</f>
        <v/>
      </c>
      <c r="N98" s="534" t="str">
        <f>IF(VLOOKUP(_xlfn.TEXTBEFORE($J98,";",1,0,1),Table2[[Label]:[Reference(s)]],7,FALSE)=0,"",VLOOKUP(_xlfn.TEXTBEFORE($J98,";",1,0,1),Table2[[Label]:[Reference(s)]],7,FALSE))</f>
        <v/>
      </c>
      <c r="O98" s="534">
        <f>IF(VLOOKUP(_xlfn.TEXTBEFORE($J98,";",1,0,1),Table2[[Label]:[Reference(s)]],8,FALSE)=0,"",VLOOKUP(_xlfn.TEXTBEFORE($J98,";",1,0,1),Table2[[Label]:[Reference(s)]],8,FALSE))</f>
        <v>15</v>
      </c>
      <c r="P98" s="534" t="str">
        <f>IF(VLOOKUP(_xlfn.TEXTBEFORE($J98,";",1,0,1),Table2[[Label]:[Reference(s)]],9,FALSE)=0,"",VLOOKUP(_xlfn.TEXTBEFORE($J98,";",1,0,1),Table2[[Label]:[Reference(s)]],9,FALSE))</f>
        <v/>
      </c>
      <c r="Q98" s="534" t="str">
        <f>IF(VLOOKUP(_xlfn.TEXTBEFORE($J98,";",1,0,1),Table2[[Label]:[Reference(s)]],10,FALSE)=0,"",VLOOKUP(_xlfn.TEXTBEFORE($J98,";",1,0,1),Table2[[Label]:[Reference(s)]],10,FALSE))</f>
        <v/>
      </c>
      <c r="R98" s="534" t="str">
        <f>IFERROR(MID(IF(VLOOKUP(_xlfn.TEXTBEFORE($J98,";",1,0,1),Table2[[Label]:[Reference(s)]],13,FALSE)=0,"",VLOOKUP(_xlfn.TEXTBEFORE($J98,";",1,0,1),Table2[[Label]:[Reference(s)]],13,FALSE)), FIND("(10)", IF(VLOOKUP(_xlfn.TEXTBEFORE($J98,";",1,0,1),Table2[[Label]:[Reference(s)]],13,FALSE)=0,"",VLOOKUP(_xlfn.TEXTBEFORE($J98,";",1,0,1),Table2[[Label]:[Reference(s)]],13,FALSE))), LEN(IF(VLOOKUP(_xlfn.TEXTBEFORE($J98,";",1,0,1),Table2[[Label]:[Reference(s)]],13,FALSE)=0,"",VLOOKUP(_xlfn.TEXTBEFORE($J98,";",1,0,1),Table2[[Label]:[Reference(s)]],13,FALSE)))),"")</f>
        <v/>
      </c>
      <c r="S98" s="550" t="str">
        <f>IF(VLOOKUP(_xlfn.TEXTBEFORE($J98,";",1,0,1),Table2[[Label]:[Reference(s)]],14,FALSE)=0,"",VLOOKUP(_xlfn.TEXTBEFORE($J98,";",1,0,1),Table2[[Label]:[Reference(s)]],14,FALSE))</f>
        <v>(1) Appendix I to Part 200, Title 2</v>
      </c>
    </row>
    <row r="99" spans="1:20" ht="51" x14ac:dyDescent="0.25">
      <c r="A99" s="696">
        <v>1.1399999999999999</v>
      </c>
      <c r="B99" s="620" t="s">
        <v>2249</v>
      </c>
      <c r="C99" s="620" t="s">
        <v>2175</v>
      </c>
      <c r="D99" s="620" t="s">
        <v>4485</v>
      </c>
      <c r="E99" s="695" t="s">
        <v>2250</v>
      </c>
      <c r="F99" s="620" t="s">
        <v>2251</v>
      </c>
      <c r="G99" s="558" t="str">
        <f>IF(VLOOKUP(_xlfn.TEXTBEFORE($J99,";",1,0,1),Table2[[Label]:[Reference(s)]],2,FALSE)=0,"",VLOOKUP(_xlfn.TEXTBEFORE($J99,";",1,0,1),Table2[[Label]:[Reference(s)]],2,FALSE))</f>
        <v>The unique identifier for the program (assistance listing) providing funds for the funding opportunity project where the first two characters align to an agency followed by a decimal and three alpha numeric characters.</v>
      </c>
      <c r="H99" s="557" t="s">
        <v>1633</v>
      </c>
      <c r="I99" s="557" t="s">
        <v>4466</v>
      </c>
      <c r="J99" s="559" t="s">
        <v>2252</v>
      </c>
      <c r="K99" s="555" t="s">
        <v>1640</v>
      </c>
      <c r="L99" s="558" t="str">
        <f>IF(VLOOKUP(_xlfn.TEXTBEFORE($J99,";",1,0,1),Table2[[Label]:[Reference(s)]],5,FALSE)=0,"",VLOOKUP(_xlfn.TEXTBEFORE($J99,";",1,0,1),Table2[[Label]:[Reference(s)]],5,FALSE))</f>
        <v>String</v>
      </c>
      <c r="M99" s="558" t="str">
        <f>IF(VLOOKUP(_xlfn.TEXTBEFORE($J99,";",1,0,1),Table2[[Label]:[Reference(s)]],6,FALSE)=0,"",VLOOKUP(_xlfn.TEXTBEFORE($J99,";",1,0,1),Table2[[Label]:[Reference(s)]],6,FALSE))</f>
        <v>NN.XXX</v>
      </c>
      <c r="N99" s="558" t="str">
        <f>IF(VLOOKUP(_xlfn.TEXTBEFORE($J99,";",1,0,1),Table2[[Label]:[Reference(s)]],7,FALSE)=0,"",VLOOKUP(_xlfn.TEXTBEFORE($J99,";",1,0,1),Table2[[Label]:[Reference(s)]],7,FALSE))</f>
        <v/>
      </c>
      <c r="O99" s="558" t="str">
        <f>IF(VLOOKUP(_xlfn.TEXTBEFORE($J99,";",1,0,1),Table2[[Label]:[Reference(s)]],8,FALSE)=0,"",VLOOKUP(_xlfn.TEXTBEFORE($J99,";",1,0,1),Table2[[Label]:[Reference(s)]],8,FALSE))</f>
        <v>(3) 6</v>
      </c>
      <c r="P99" s="558" t="str">
        <f>IF(VLOOKUP(_xlfn.TEXTBEFORE($J99,";",1,0,1),Table2[[Label]:[Reference(s)]],9,FALSE)=0,"",VLOOKUP(_xlfn.TEXTBEFORE($J99,";",1,0,1),Table2[[Label]:[Reference(s)]],9,FALSE))</f>
        <v/>
      </c>
      <c r="Q99" s="558" t="str">
        <f>IF(VLOOKUP(_xlfn.TEXTBEFORE($J99,";",1,0,1),Table2[[Label]:[Reference(s)]],10,FALSE)=0,"",VLOOKUP(_xlfn.TEXTBEFORE($J99,";",1,0,1),Table2[[Label]:[Reference(s)]],10,FALSE))</f>
        <v/>
      </c>
      <c r="R99" s="558" t="str">
        <f>IFERROR(MID(IF(VLOOKUP(_xlfn.TEXTBEFORE($J99,";",1,0,1),Table2[[Label]:[Reference(s)]],13,FALSE)=0,"",VLOOKUP(_xlfn.TEXTBEFORE($J99,";",1,0,1),Table2[[Label]:[Reference(s)]],13,FALSE)), FIND("(10)", IF(VLOOKUP(_xlfn.TEXTBEFORE($J99,";",1,0,1),Table2[[Label]:[Reference(s)]],13,FALSE)=0,"",VLOOKUP(_xlfn.TEXTBEFORE($J99,";",1,0,1),Table2[[Label]:[Reference(s)]],13,FALSE))), LEN(IF(VLOOKUP(_xlfn.TEXTBEFORE($J99,";",1,0,1),Table2[[Label]:[Reference(s)]],13,FALSE)=0,"",VLOOKUP(_xlfn.TEXTBEFORE($J99,";",1,0,1),Table2[[Label]:[Reference(s)]],13,FALSE)))),"")</f>
        <v>(10) NOFO Synopsis: CFDANumber</v>
      </c>
      <c r="S99" s="560" t="str">
        <f>IF(VLOOKUP(_xlfn.TEXTBEFORE($J99,";",1,0,1),Table2[[Label]:[Reference(s)]],14,FALSE)=0,"",VLOOKUP(_xlfn.TEXTBEFORE($J99,";",1,0,1),Table2[[Label]:[Reference(s)]],14,FALSE))</f>
        <v>(1) 2 CFR 200.203;
(2) GSDM v1.1;
(3) SAM.gov Assistance Listing;
(5) 31 USC 6102</v>
      </c>
    </row>
    <row r="100" spans="1:20" ht="51" x14ac:dyDescent="0.25">
      <c r="A100" s="697"/>
      <c r="B100" s="610"/>
      <c r="C100" s="610"/>
      <c r="D100" s="610"/>
      <c r="E100" s="692"/>
      <c r="F100" s="610"/>
      <c r="G100" s="534" t="str">
        <f>IF(VLOOKUP(_xlfn.TEXTBEFORE($J100,";",1,0,1),Table2[[Label]:[Reference(s)]],2,FALSE)=0,"",VLOOKUP(_xlfn.TEXTBEFORE($J100,";",1,0,1),Table2[[Label]:[Reference(s)]],2,FALSE))</f>
        <v>The official name of the federal government  program, providing funds for the funding opportunity project. This may correspond to the program’s statutory title or to the official title used for federal reporting.</v>
      </c>
      <c r="H100" s="547" t="s">
        <v>1652</v>
      </c>
      <c r="I100" s="547" t="s">
        <v>4467</v>
      </c>
      <c r="J100" s="548" t="s">
        <v>2253</v>
      </c>
      <c r="K100" s="549" t="s">
        <v>1640</v>
      </c>
      <c r="L100" s="534" t="str">
        <f>IF(VLOOKUP(_xlfn.TEXTBEFORE($J100,";",1,0,1),Table2[[Label]:[Reference(s)]],5,FALSE)=0,"",VLOOKUP(_xlfn.TEXTBEFORE($J100,";",1,0,1),Table2[[Label]:[Reference(s)]],5,FALSE))</f>
        <v>String</v>
      </c>
      <c r="M100" s="534" t="str">
        <f>IF(VLOOKUP(_xlfn.TEXTBEFORE($J100,";",1,0,1),Table2[[Label]:[Reference(s)]],6,FALSE)=0,"",VLOOKUP(_xlfn.TEXTBEFORE($J100,";",1,0,1),Table2[[Label]:[Reference(s)]],6,FALSE))</f>
        <v/>
      </c>
      <c r="N100" s="534" t="str">
        <f>IF(VLOOKUP(_xlfn.TEXTBEFORE($J100,";",1,0,1),Table2[[Label]:[Reference(s)]],7,FALSE)=0,"",VLOOKUP(_xlfn.TEXTBEFORE($J100,";",1,0,1),Table2[[Label]:[Reference(s)]],7,FALSE))</f>
        <v/>
      </c>
      <c r="O100" s="534">
        <f>IF(VLOOKUP(_xlfn.TEXTBEFORE($J100,";",1,0,1),Table2[[Label]:[Reference(s)]],8,FALSE)=0,"",VLOOKUP(_xlfn.TEXTBEFORE($J100,";",1,0,1),Table2[[Label]:[Reference(s)]],8,FALSE))</f>
        <v>200</v>
      </c>
      <c r="P100" s="534" t="str">
        <f>IF(VLOOKUP(_xlfn.TEXTBEFORE($J100,";",1,0,1),Table2[[Label]:[Reference(s)]],9,FALSE)=0,"",VLOOKUP(_xlfn.TEXTBEFORE($J100,";",1,0,1),Table2[[Label]:[Reference(s)]],9,FALSE))</f>
        <v/>
      </c>
      <c r="Q100" s="534" t="str">
        <f>IF(VLOOKUP(_xlfn.TEXTBEFORE($J100,";",1,0,1),Table2[[Label]:[Reference(s)]],10,FALSE)=0,"",VLOOKUP(_xlfn.TEXTBEFORE($J100,";",1,0,1),Table2[[Label]:[Reference(s)]],10,FALSE))</f>
        <v/>
      </c>
      <c r="R100" s="534" t="str">
        <f>IFERROR(MID(IF(VLOOKUP(_xlfn.TEXTBEFORE($J100,";",1,0,1),Table2[[Label]:[Reference(s)]],13,FALSE)=0,"",VLOOKUP(_xlfn.TEXTBEFORE($J100,";",1,0,1),Table2[[Label]:[Reference(s)]],13,FALSE)), FIND("(10)", IF(VLOOKUP(_xlfn.TEXTBEFORE($J100,";",1,0,1),Table2[[Label]:[Reference(s)]],13,FALSE)=0,"",VLOOKUP(_xlfn.TEXTBEFORE($J100,";",1,0,1),Table2[[Label]:[Reference(s)]],13,FALSE))), LEN(IF(VLOOKUP(_xlfn.TEXTBEFORE($J100,";",1,0,1),Table2[[Label]:[Reference(s)]],13,FALSE)=0,"",VLOOKUP(_xlfn.TEXTBEFORE($J100,";",1,0,1),Table2[[Label]:[Reference(s)]],13,FALSE)))),"")</f>
        <v/>
      </c>
      <c r="S100" s="550" t="str">
        <f>IF(VLOOKUP(_xlfn.TEXTBEFORE($J100,";",1,0,1),Table2[[Label]:[Reference(s)]],14,FALSE)=0,"",VLOOKUP(_xlfn.TEXTBEFORE($J100,";",1,0,1),Table2[[Label]:[Reference(s)]],14,FALSE))</f>
        <v>(1) 2 CFR 200.203;
(2) GSDM v1.1;
(3) SAM.gov Assistance Listing</v>
      </c>
    </row>
    <row r="101" spans="1:20" ht="25.5" x14ac:dyDescent="0.25">
      <c r="A101" s="697"/>
      <c r="B101" s="610"/>
      <c r="C101" s="610"/>
      <c r="D101" s="610"/>
      <c r="E101" s="546" t="s">
        <v>2254</v>
      </c>
      <c r="F101" s="566" t="s">
        <v>2170</v>
      </c>
      <c r="G101" s="536" t="str">
        <f>IF(VLOOKUP(_xlfn.TEXTBEFORE($J101,";",1,0,1),Table2[[Label]:[Reference(s)]],2,FALSE)=0,"",VLOOKUP(_xlfn.TEXTBEFORE($J101,";",1,0,1),Table2[[Label]:[Reference(s)]],2,FALSE))</f>
        <v>The federal government fiscal year in which the funding opportunity project funds will be available.</v>
      </c>
      <c r="H101" s="566" t="s">
        <v>1633</v>
      </c>
      <c r="I101" s="575" t="s">
        <v>1639</v>
      </c>
      <c r="J101" s="548" t="s">
        <v>1149</v>
      </c>
      <c r="K101" s="549" t="s">
        <v>1640</v>
      </c>
      <c r="L101" s="534" t="str">
        <f>IF(VLOOKUP(_xlfn.TEXTBEFORE($J101,";",1,0,1),Table2[[Label]:[Reference(s)]],5,FALSE)=0,"",VLOOKUP(_xlfn.TEXTBEFORE($J101,";",1,0,1),Table2[[Label]:[Reference(s)]],5,FALSE))</f>
        <v>Integer</v>
      </c>
      <c r="M101" s="534" t="str">
        <f>IF(VLOOKUP(_xlfn.TEXTBEFORE($J101,";",1,0,1),Table2[[Label]:[Reference(s)]],6,FALSE)=0,"",VLOOKUP(_xlfn.TEXTBEFORE($J101,";",1,0,1),Table2[[Label]:[Reference(s)]],6,FALSE))</f>
        <v>NNNN</v>
      </c>
      <c r="N101" s="534" t="str">
        <f>IF(VLOOKUP(_xlfn.TEXTBEFORE($J101,";",1,0,1),Table2[[Label]:[Reference(s)]],7,FALSE)=0,"",VLOOKUP(_xlfn.TEXTBEFORE($J101,";",1,0,1),Table2[[Label]:[Reference(s)]],7,FALSE))</f>
        <v>(2) 4</v>
      </c>
      <c r="O101" s="534" t="str">
        <f>IF(VLOOKUP(_xlfn.TEXTBEFORE($J101,";",1,0,1),Table2[[Label]:[Reference(s)]],8,FALSE)=0,"",VLOOKUP(_xlfn.TEXTBEFORE($J101,";",1,0,1),Table2[[Label]:[Reference(s)]],8,FALSE))</f>
        <v>(2) 4</v>
      </c>
      <c r="P101" s="534" t="str">
        <f>IF(VLOOKUP(_xlfn.TEXTBEFORE($J101,";",1,0,1),Table2[[Label]:[Reference(s)]],9,FALSE)=0,"",VLOOKUP(_xlfn.TEXTBEFORE($J101,";",1,0,1),Table2[[Label]:[Reference(s)]],9,FALSE))</f>
        <v/>
      </c>
      <c r="Q101" s="534" t="str">
        <f>IF(VLOOKUP(_xlfn.TEXTBEFORE($J101,";",1,0,1),Table2[[Label]:[Reference(s)]],10,FALSE)=0,"",VLOOKUP(_xlfn.TEXTBEFORE($J101,";",1,0,1),Table2[[Label]:[Reference(s)]],10,FALSE))</f>
        <v/>
      </c>
      <c r="R101" s="534" t="str">
        <f>IFERROR(MID(IF(VLOOKUP(_xlfn.TEXTBEFORE($J101,";",1,0,1),Table2[[Label]:[Reference(s)]],13,FALSE)=0,"",VLOOKUP(_xlfn.TEXTBEFORE($J101,";",1,0,1),Table2[[Label]:[Reference(s)]],13,FALSE)), FIND("(10)", IF(VLOOKUP(_xlfn.TEXTBEFORE($J101,";",1,0,1),Table2[[Label]:[Reference(s)]],13,FALSE)=0,"",VLOOKUP(_xlfn.TEXTBEFORE($J101,";",1,0,1),Table2[[Label]:[Reference(s)]],13,FALSE))), LEN(IF(VLOOKUP(_xlfn.TEXTBEFORE($J101,";",1,0,1),Table2[[Label]:[Reference(s)]],13,FALSE)=0,"",VLOOKUP(_xlfn.TEXTBEFORE($J101,";",1,0,1),Table2[[Label]:[Reference(s)]],13,FALSE)))),"")</f>
        <v/>
      </c>
      <c r="S101" s="550" t="str">
        <f>IF(VLOOKUP(_xlfn.TEXTBEFORE($J101,";",1,0,1),Table2[[Label]:[Reference(s)]],14,FALSE)=0,"",VLOOKUP(_xlfn.TEXTBEFORE($J101,";",1,0,1),Table2[[Label]:[Reference(s)]],14,FALSE))</f>
        <v>(1) Appendix I to Part 200, Title 2</v>
      </c>
    </row>
    <row r="102" spans="1:20" ht="68.25" customHeight="1" x14ac:dyDescent="0.25">
      <c r="A102" s="697"/>
      <c r="B102" s="610"/>
      <c r="C102" s="610"/>
      <c r="D102" s="610"/>
      <c r="E102" s="692" t="s">
        <v>2255</v>
      </c>
      <c r="F102" s="610" t="s">
        <v>1782</v>
      </c>
      <c r="G102" s="536" t="str">
        <f>IF(VLOOKUP(_xlfn.TEXTBEFORE($J102,";",1,0,1),Table2[[Label]:[Reference(s)]],2,FALSE)=0,"",VLOOKUP(_xlfn.TEXTBEFORE($J102,";",1,0,1),Table2[[Label]:[Reference(s)]],2,FALSE))</f>
        <v>The OMB-defined name of a specific activity or funding opportunity project as listed in the program (assistance listing) and financing schedules of the annual budget of the United States Government.</v>
      </c>
      <c r="H102" s="610" t="s">
        <v>1633</v>
      </c>
      <c r="I102" s="694" t="s">
        <v>2256</v>
      </c>
      <c r="J102" s="548" t="s">
        <v>4486</v>
      </c>
      <c r="K102" s="575" t="s">
        <v>2187</v>
      </c>
      <c r="L102" s="534" t="str">
        <f>IF(VLOOKUP(_xlfn.TEXTBEFORE($J102,";",1,0,1),Table2[[Label]:[Reference(s)]],5,FALSE)=0,"",VLOOKUP(_xlfn.TEXTBEFORE($J102,";",1,0,1),Table2[[Label]:[Reference(s)]],5,FALSE))</f>
        <v>String</v>
      </c>
      <c r="M102" s="534" t="str">
        <f>IF(VLOOKUP(_xlfn.TEXTBEFORE($J102,";",1,0,1),Table2[[Label]:[Reference(s)]],6,FALSE)=0,"",VLOOKUP(_xlfn.TEXTBEFORE($J102,";",1,0,1),Table2[[Label]:[Reference(s)]],6,FALSE))</f>
        <v/>
      </c>
      <c r="N102" s="534" t="str">
        <f>IF(VLOOKUP(_xlfn.TEXTBEFORE($J102,";",1,0,1),Table2[[Label]:[Reference(s)]],7,FALSE)=0,"",VLOOKUP(_xlfn.TEXTBEFORE($J102,";",1,0,1),Table2[[Label]:[Reference(s)]],7,FALSE))</f>
        <v/>
      </c>
      <c r="O102" s="534" t="str">
        <f>IF(VLOOKUP(_xlfn.TEXTBEFORE($J102,";",1,0,1),Table2[[Label]:[Reference(s)]],8,FALSE)=0,"",VLOOKUP(_xlfn.TEXTBEFORE($J102,";",1,0,1),Table2[[Label]:[Reference(s)]],8,FALSE))</f>
        <v>(2) 164</v>
      </c>
      <c r="P102" s="534" t="str">
        <f>IF(VLOOKUP(_xlfn.TEXTBEFORE($J102,";",1,0,1),Table2[[Label]:[Reference(s)]],9,FALSE)=0,"",VLOOKUP(_xlfn.TEXTBEFORE($J102,";",1,0,1),Table2[[Label]:[Reference(s)]],9,FALSE))</f>
        <v>Please follow these instructions: (12) OMB MAX.gov: PARK_PROGRAM_ACTIVITY</v>
      </c>
      <c r="Q102" s="534" t="str">
        <f>IF(VLOOKUP(_xlfn.TEXTBEFORE($J102,";",1,0,1),Table2[[Label]:[Reference(s)]],10,FALSE)=0,"",VLOOKUP(_xlfn.TEXTBEFORE($J102,";",1,0,1),Table2[[Label]:[Reference(s)]],10,FALSE))</f>
        <v/>
      </c>
      <c r="R102" s="534" t="str">
        <f>IFERROR(MID(IF(VLOOKUP(_xlfn.TEXTBEFORE($J102,";",1,0,1),Table2[[Label]:[Reference(s)]],13,FALSE)=0,"",VLOOKUP(_xlfn.TEXTBEFORE($J102,";",1,0,1),Table2[[Label]:[Reference(s)]],13,FALSE)), FIND("(10)", IF(VLOOKUP(_xlfn.TEXTBEFORE($J102,";",1,0,1),Table2[[Label]:[Reference(s)]],13,FALSE)=0,"",VLOOKUP(_xlfn.TEXTBEFORE($J102,";",1,0,1),Table2[[Label]:[Reference(s)]],13,FALSE))), LEN(IF(VLOOKUP(_xlfn.TEXTBEFORE($J102,";",1,0,1),Table2[[Label]:[Reference(s)]],13,FALSE)=0,"",VLOOKUP(_xlfn.TEXTBEFORE($J102,";",1,0,1),Table2[[Label]:[Reference(s)]],13,FALSE)))),"")</f>
        <v/>
      </c>
      <c r="S102" s="550" t="str">
        <f>IF(VLOOKUP(_xlfn.TEXTBEFORE($J102,";",1,0,1),Table2[[Label]:[Reference(s)]],14,FALSE)=0,"",VLOOKUP(_xlfn.TEXTBEFORE($J102,";",1,0,1),Table2[[Label]:[Reference(s)]],14,FALSE))</f>
        <v>(1) 2 CFR 200.203;
(2) GSDM v1.1;
(5) 31 USC 6102</v>
      </c>
      <c r="T102" s="530" t="str">
        <f>IFERROR(MID(IF(VLOOKUP(_xlfn.TEXTBEFORE($J102,";",1,0,1),Table2[[Label]:[Reference(s)]],13,FALSE)=0,"",VLOOKUP(_xlfn.TEXTBEFORE($J102,";",1,0,1),Table2[[Label]:[Reference(s)]],13,FALSE)), FIND("(10)", IF(VLOOKUP(_xlfn.TEXTBEFORE($J102,";",1,0,1),Table2[[Label]:[Reference(s)]],13,FALSE)=0,"",VLOOKUP(_xlfn.TEXTBEFORE($J102,";",1,0,1),Table2[[Label]:[Reference(s)]],13,FALSE))) - 1, LEN(IF(VLOOKUP(_xlfn.TEXTBEFORE($J102,";",1,0,1),Table2[[Label]:[Reference(s)]],13,FALSE)=0,"",VLOOKUP(_xlfn.TEXTBEFORE($J102,";",1,0,1),Table2[[Label]:[Reference(s)]],13,FALSE)))),"")</f>
        <v/>
      </c>
    </row>
    <row r="103" spans="1:20" ht="75.75" customHeight="1" x14ac:dyDescent="0.25">
      <c r="A103" s="697"/>
      <c r="B103" s="610"/>
      <c r="C103" s="610"/>
      <c r="D103" s="610"/>
      <c r="E103" s="692"/>
      <c r="F103" s="610"/>
      <c r="G103" s="536" t="str">
        <f>IF(VLOOKUP(_xlfn.TEXTBEFORE($J103,";",1,0,1),Table2[[Label]:[Reference(s)]],2,FALSE)=0,"",VLOOKUP(_xlfn.TEXTBEFORE($J103,";",1,0,1),Table2[[Label]:[Reference(s)]],2,FALSE))</f>
        <v>The OMB-defined program (assistance listing) activity reporting key that identifies a specific activity or funding opportunity project as listed in the program (assistance listing) and financing schedules of the annual budget of the United States Government.</v>
      </c>
      <c r="H103" s="610"/>
      <c r="I103" s="694"/>
      <c r="J103" s="548" t="s">
        <v>4487</v>
      </c>
      <c r="K103" s="575" t="s">
        <v>2187</v>
      </c>
      <c r="L103" s="534" t="str">
        <f>IF(VLOOKUP(_xlfn.TEXTBEFORE($J103,";",1,0,1),Table2[[Label]:[Reference(s)]],5,FALSE)=0,"",VLOOKUP(_xlfn.TEXTBEFORE($J103,";",1,0,1),Table2[[Label]:[Reference(s)]],5,FALSE))</f>
        <v>String</v>
      </c>
      <c r="M103" s="534" t="str">
        <f>IF(VLOOKUP(_xlfn.TEXTBEFORE($J103,";",1,0,1),Table2[[Label]:[Reference(s)]],6,FALSE)=0,"",VLOOKUP(_xlfn.TEXTBEFORE($J103,";",1,0,1),Table2[[Label]:[Reference(s)]],6,FALSE))</f>
        <v/>
      </c>
      <c r="N103" s="534" t="str">
        <f>IF(VLOOKUP(_xlfn.TEXTBEFORE($J103,";",1,0,1),Table2[[Label]:[Reference(s)]],7,FALSE)=0,"",VLOOKUP(_xlfn.TEXTBEFORE($J103,";",1,0,1),Table2[[Label]:[Reference(s)]],7,FALSE))</f>
        <v>(2) 8</v>
      </c>
      <c r="O103" s="534" t="str">
        <f>IF(VLOOKUP(_xlfn.TEXTBEFORE($J103,";",1,0,1),Table2[[Label]:[Reference(s)]],8,FALSE)=0,"",VLOOKUP(_xlfn.TEXTBEFORE($J103,";",1,0,1),Table2[[Label]:[Reference(s)]],8,FALSE))</f>
        <v>(2) 15</v>
      </c>
      <c r="P103" s="534" t="str">
        <f>IF(VLOOKUP(_xlfn.TEXTBEFORE($J103,";",1,0,1),Table2[[Label]:[Reference(s)]],9,FALSE)=0,"",VLOOKUP(_xlfn.TEXTBEFORE($J103,";",1,0,1),Table2[[Label]:[Reference(s)]],9,FALSE))</f>
        <v>Please follow these instructions: (12) OMB MAX.gov: PARK_PROGRAM_ACTIVITY</v>
      </c>
      <c r="Q103" s="534" t="str">
        <f>IF(VLOOKUP(_xlfn.TEXTBEFORE($J103,";",1,0,1),Table2[[Label]:[Reference(s)]],10,FALSE)=0,"",VLOOKUP(_xlfn.TEXTBEFORE($J103,";",1,0,1),Table2[[Label]:[Reference(s)]],10,FALSE))</f>
        <v/>
      </c>
      <c r="R103" s="534" t="str">
        <f>IFERROR(MID(IF(VLOOKUP(_xlfn.TEXTBEFORE($J103,";",1,0,1),Table2[[Label]:[Reference(s)]],13,FALSE)=0,"",VLOOKUP(_xlfn.TEXTBEFORE($J103,";",1,0,1),Table2[[Label]:[Reference(s)]],13,FALSE)), FIND("(10)", IF(VLOOKUP(_xlfn.TEXTBEFORE($J103,";",1,0,1),Table2[[Label]:[Reference(s)]],13,FALSE)=0,"",VLOOKUP(_xlfn.TEXTBEFORE($J103,";",1,0,1),Table2[[Label]:[Reference(s)]],13,FALSE))), LEN(IF(VLOOKUP(_xlfn.TEXTBEFORE($J103,";",1,0,1),Table2[[Label]:[Reference(s)]],13,FALSE)=0,"",VLOOKUP(_xlfn.TEXTBEFORE($J103,";",1,0,1),Table2[[Label]:[Reference(s)]],13,FALSE)))),"")</f>
        <v/>
      </c>
      <c r="S103" s="550" t="str">
        <f>IF(VLOOKUP(_xlfn.TEXTBEFORE($J103,";",1,0,1),Table2[[Label]:[Reference(s)]],14,FALSE)=0,"",VLOOKUP(_xlfn.TEXTBEFORE($J103,";",1,0,1),Table2[[Label]:[Reference(s)]],14,FALSE))</f>
        <v>(1) 2 CFR 200.203;
(2) GSDM v1.1;
(5) 31 USC 6102</v>
      </c>
      <c r="T103" s="530" t="str">
        <f>IFERROR(MID(IF(VLOOKUP(_xlfn.TEXTBEFORE($J103,";",1,0,1),Table2[[Label]:[Reference(s)]],13,FALSE)=0,"",VLOOKUP(_xlfn.TEXTBEFORE($J103,";",1,0,1),Table2[[Label]:[Reference(s)]],13,FALSE)), FIND("(10)", IF(VLOOKUP(_xlfn.TEXTBEFORE($J103,";",1,0,1),Table2[[Label]:[Reference(s)]],13,FALSE)=0,"",VLOOKUP(_xlfn.TEXTBEFORE($J103,";",1,0,1),Table2[[Label]:[Reference(s)]],13,FALSE))) - 1, LEN(IF(VLOOKUP(_xlfn.TEXTBEFORE($J103,";",1,0,1),Table2[[Label]:[Reference(s)]],13,FALSE)=0,"",VLOOKUP(_xlfn.TEXTBEFORE($J103,";",1,0,1),Table2[[Label]:[Reference(s)]],13,FALSE)))),"")</f>
        <v/>
      </c>
    </row>
    <row r="104" spans="1:20" ht="153.75" customHeight="1" x14ac:dyDescent="0.25">
      <c r="A104" s="697"/>
      <c r="B104" s="610"/>
      <c r="C104" s="610"/>
      <c r="D104" s="610"/>
      <c r="E104" s="692" t="s">
        <v>2257</v>
      </c>
      <c r="F104" s="610" t="s">
        <v>1784</v>
      </c>
      <c r="G104" s="534" t="str">
        <f>IF(VLOOKUP(_xlfn.TEXTBEFORE($J104,";",1,0,1),Table2[[Label]:[Reference(s)]],2,FALSE)=0,"",VLOOKUP(_xlfn.TEXTBEFORE($J104,";",1,0,1),Table2[[Label]:[Reference(s)]],2,FALSE))</f>
        <v xml:space="preserve">A code assigned by Treasury that represents a federal account used for budgetary and financial reporting. </v>
      </c>
      <c r="H104" s="566" t="s">
        <v>1633</v>
      </c>
      <c r="I104" s="609" t="s">
        <v>1785</v>
      </c>
      <c r="J104" s="579" t="s">
        <v>4488</v>
      </c>
      <c r="K104" s="619" t="s">
        <v>2258</v>
      </c>
      <c r="L104" s="534" t="str">
        <f>IF(VLOOKUP(_xlfn.TEXTBEFORE($J104,";",1,0,1),Table2[[Label]:[Reference(s)]],5,FALSE)=0,"",VLOOKUP(_xlfn.TEXTBEFORE($J104,";",1,0,1),Table2[[Label]:[Reference(s)]],5,FALSE))</f>
        <v>String</v>
      </c>
      <c r="M104" s="534" t="str">
        <f>IF(VLOOKUP(_xlfn.TEXTBEFORE($J104,";",1,0,1),Table2[[Label]:[Reference(s)]],6,FALSE)=0,"",VLOOKUP(_xlfn.TEXTBEFORE($J104,";",1,0,1),Table2[[Label]:[Reference(s)]],6,FALSE))</f>
        <v/>
      </c>
      <c r="N104" s="534" t="str">
        <f>IF(VLOOKUP(_xlfn.TEXTBEFORE($J104,";",1,0,1),Table2[[Label]:[Reference(s)]],7,FALSE)=0,"",VLOOKUP(_xlfn.TEXTBEFORE($J104,";",1,0,1),Table2[[Label]:[Reference(s)]],7,FALSE))</f>
        <v>(2) 6</v>
      </c>
      <c r="O104" s="534" t="str">
        <f>IF(VLOOKUP(_xlfn.TEXTBEFORE($J104,";",1,0,1),Table2[[Label]:[Reference(s)]],8,FALSE)=0,"",VLOOKUP(_xlfn.TEXTBEFORE($J104,";",1,0,1),Table2[[Label]:[Reference(s)]],8,FALSE))</f>
        <v>(2) 36</v>
      </c>
      <c r="P104" s="534" t="str">
        <f>IF(VLOOKUP(_xlfn.TEXTBEFORE($J104,";",1,0,1),Table2[[Label]:[Reference(s)]],9,FALSE)=0,"",VLOOKUP(_xlfn.TEXTBEFORE($J104,";",1,0,1),Table2[[Label]:[Reference(s)]],9,FALSE))</f>
        <v xml:space="preserve">Please follow these instructions: (13) Treasury Bureau of Fiscal Service Shared Accounting Module (SAM) Service: Treasury Account Symbol (TAS-BETC)
https://www.fiscal.treasury.gov/sam/ </v>
      </c>
      <c r="Q104" s="534" t="str">
        <f>IF(VLOOKUP(_xlfn.TEXTBEFORE($J104,";",1,0,1),Table2[[Label]:[Reference(s)]],10,FALSE)=0,"",VLOOKUP(_xlfn.TEXTBEFORE($J104,";",1,0,1),Table2[[Label]:[Reference(s)]],10,FALSE))</f>
        <v/>
      </c>
      <c r="R104" s="534" t="str">
        <f>IFERROR(MID(IF(VLOOKUP(_xlfn.TEXTBEFORE($J104,";",1,0,1),Table2[[Label]:[Reference(s)]],13,FALSE)=0,"",VLOOKUP(_xlfn.TEXTBEFORE($J104,";",1,0,1),Table2[[Label]:[Reference(s)]],13,FALSE)), FIND("(10)", IF(VLOOKUP(_xlfn.TEXTBEFORE($J104,";",1,0,1),Table2[[Label]:[Reference(s)]],13,FALSE)=0,"",VLOOKUP(_xlfn.TEXTBEFORE($J104,";",1,0,1),Table2[[Label]:[Reference(s)]],13,FALSE))), LEN(IF(VLOOKUP(_xlfn.TEXTBEFORE($J104,";",1,0,1),Table2[[Label]:[Reference(s)]],13,FALSE)=0,"",VLOOKUP(_xlfn.TEXTBEFORE($J104,";",1,0,1),Table2[[Label]:[Reference(s)]],13,FALSE)))),"")</f>
        <v/>
      </c>
      <c r="S104" s="550" t="str">
        <f>IF(VLOOKUP(_xlfn.TEXTBEFORE($J104,";",1,0,1),Table2[[Label]:[Reference(s)]],14,FALSE)=0,"",VLOOKUP(_xlfn.TEXTBEFORE($J104,";",1,0,1),Table2[[Label]:[Reference(s)]],14,FALSE))</f>
        <v>(1) 2 CFR 200.203;
(2) GSDM v1.1;
(3) SAM.gov Assistance Listing;
(5) 31 USC 6103</v>
      </c>
    </row>
    <row r="105" spans="1:20" ht="102" x14ac:dyDescent="0.25">
      <c r="A105" s="697"/>
      <c r="B105" s="610"/>
      <c r="C105" s="610"/>
      <c r="D105" s="610"/>
      <c r="E105" s="692"/>
      <c r="F105" s="610"/>
      <c r="G105" s="534" t="str">
        <f>IF(VLOOKUP(_xlfn.TEXTBEFORE($J105,";",1,0,1),Table2[[Label]:[Reference(s)]],2,FALSE)=0,"",VLOOKUP(_xlfn.TEXTBEFORE($J105,";",1,0,1),Table2[[Label]:[Reference(s)]],2,FALSE))</f>
        <v>The official title associated with a unique code used by the U.S. Department of the Treasury to identify individual federal accounts for tracking appropriations, receipts, and other financial transactions.</v>
      </c>
      <c r="H105" s="566" t="s">
        <v>1633</v>
      </c>
      <c r="I105" s="609"/>
      <c r="J105" s="579" t="s">
        <v>4489</v>
      </c>
      <c r="K105" s="619"/>
      <c r="L105" s="534" t="str">
        <f>IF(VLOOKUP(_xlfn.TEXTBEFORE($J105,";",1,0,1),Table2[[Label]:[Reference(s)]],5,FALSE)=0,"",VLOOKUP(_xlfn.TEXTBEFORE($J105,";",1,0,1),Table2[[Label]:[Reference(s)]],5,FALSE))</f>
        <v>String</v>
      </c>
      <c r="M105" s="534" t="str">
        <f>IF(VLOOKUP(_xlfn.TEXTBEFORE($J105,";",1,0,1),Table2[[Label]:[Reference(s)]],6,FALSE)=0,"",VLOOKUP(_xlfn.TEXTBEFORE($J105,";",1,0,1),Table2[[Label]:[Reference(s)]],6,FALSE))</f>
        <v/>
      </c>
      <c r="N105" s="534" t="str">
        <f>IF(VLOOKUP(_xlfn.TEXTBEFORE($J105,";",1,0,1),Table2[[Label]:[Reference(s)]],7,FALSE)=0,"",VLOOKUP(_xlfn.TEXTBEFORE($J105,";",1,0,1),Table2[[Label]:[Reference(s)]],7,FALSE))</f>
        <v/>
      </c>
      <c r="O105" s="534">
        <f>IF(VLOOKUP(_xlfn.TEXTBEFORE($J105,";",1,0,1),Table2[[Label]:[Reference(s)]],8,FALSE)=0,"",VLOOKUP(_xlfn.TEXTBEFORE($J105,";",1,0,1),Table2[[Label]:[Reference(s)]],8,FALSE))</f>
        <v>240</v>
      </c>
      <c r="P105" s="534" t="str">
        <f>IF(VLOOKUP(_xlfn.TEXTBEFORE($J105,";",1,0,1),Table2[[Label]:[Reference(s)]],9,FALSE)=0,"",VLOOKUP(_xlfn.TEXTBEFORE($J105,";",1,0,1),Table2[[Label]:[Reference(s)]],9,FALSE))</f>
        <v xml:space="preserve">Please follow these instructions: (13) Treasury Bureau of Fiscal Service Shared Accounting Module (SAM) Service: Treasury Account Symbol (TAS-BETC)
https://www.fiscal.treasury.gov/sam/ </v>
      </c>
      <c r="Q105" s="534" t="str">
        <f>IF(VLOOKUP(_xlfn.TEXTBEFORE($J105,";",1,0,1),Table2[[Label]:[Reference(s)]],10,FALSE)=0,"",VLOOKUP(_xlfn.TEXTBEFORE($J105,";",1,0,1),Table2[[Label]:[Reference(s)]],10,FALSE))</f>
        <v/>
      </c>
      <c r="R105" s="534" t="str">
        <f>IFERROR(MID(IF(VLOOKUP(_xlfn.TEXTBEFORE($J105,";",1,0,1),Table2[[Label]:[Reference(s)]],13,FALSE)=0,"",VLOOKUP(_xlfn.TEXTBEFORE($J105,";",1,0,1),Table2[[Label]:[Reference(s)]],13,FALSE)), FIND("(10)", IF(VLOOKUP(_xlfn.TEXTBEFORE($J105,";",1,0,1),Table2[[Label]:[Reference(s)]],13,FALSE)=0,"",VLOOKUP(_xlfn.TEXTBEFORE($J105,";",1,0,1),Table2[[Label]:[Reference(s)]],13,FALSE))), LEN(IF(VLOOKUP(_xlfn.TEXTBEFORE($J105,";",1,0,1),Table2[[Label]:[Reference(s)]],13,FALSE)=0,"",VLOOKUP(_xlfn.TEXTBEFORE($J105,";",1,0,1),Table2[[Label]:[Reference(s)]],13,FALSE)))),"")</f>
        <v/>
      </c>
      <c r="S105" s="550" t="str">
        <f>IF(VLOOKUP(_xlfn.TEXTBEFORE($J105,";",1,0,1),Table2[[Label]:[Reference(s)]],14,FALSE)=0,"",VLOOKUP(_xlfn.TEXTBEFORE($J105,";",1,0,1),Table2[[Label]:[Reference(s)]],14,FALSE))</f>
        <v>(1) 2 CFR 200.203;
(2) GSDM v1.1;
(3) SAM.gov Assistance Listing;
(5) 31 USC 6104</v>
      </c>
    </row>
    <row r="106" spans="1:20" ht="121.5" customHeight="1" x14ac:dyDescent="0.25">
      <c r="A106" s="697"/>
      <c r="B106" s="610"/>
      <c r="C106" s="610"/>
      <c r="D106" s="610"/>
      <c r="E106" s="692"/>
      <c r="F106" s="610"/>
      <c r="G106" s="534" t="str">
        <f>IF(VLOOKUP(_xlfn.TEXTBEFORE($J106,";",1,0,1),Table2[[Label]:[Reference(s)]],2,FALSE)=0,"",VLOOKUP(_xlfn.TEXTBEFORE($J106,";",1,0,1),Table2[[Label]:[Reference(s)]],2,FALSE))</f>
        <v>The Treasury Account Symbol (TAS) component that when populated denotes the programmatic breakdown of the account for Treasury publication purposes.</v>
      </c>
      <c r="H106" s="566" t="s">
        <v>1652</v>
      </c>
      <c r="I106" s="566" t="s">
        <v>1652</v>
      </c>
      <c r="J106" s="580" t="s">
        <v>4490</v>
      </c>
      <c r="K106" s="581" t="s">
        <v>2259</v>
      </c>
      <c r="L106" s="534" t="str">
        <f>IF(VLOOKUP(_xlfn.TEXTBEFORE($J106,";",1,0,1),Table2[[Label]:[Reference(s)]],5,FALSE)=0,"",VLOOKUP(_xlfn.TEXTBEFORE($J106,";",1,0,1),Table2[[Label]:[Reference(s)]],5,FALSE))</f>
        <v>String</v>
      </c>
      <c r="M106" s="534" t="str">
        <f>IF(VLOOKUP(_xlfn.TEXTBEFORE($J106,";",1,0,1),Table2[[Label]:[Reference(s)]],6,FALSE)=0,"",VLOOKUP(_xlfn.TEXTBEFORE($J106,";",1,0,1),Table2[[Label]:[Reference(s)]],6,FALSE))</f>
        <v>NN</v>
      </c>
      <c r="N106" s="534" t="str">
        <f>IF(VLOOKUP(_xlfn.TEXTBEFORE($J106,";",1,0,1),Table2[[Label]:[Reference(s)]],7,FALSE)=0,"",VLOOKUP(_xlfn.TEXTBEFORE($J106,";",1,0,1),Table2[[Label]:[Reference(s)]],7,FALSE))</f>
        <v>(2) 2</v>
      </c>
      <c r="O106" s="534" t="str">
        <f>IF(VLOOKUP(_xlfn.TEXTBEFORE($J106,";",1,0,1),Table2[[Label]:[Reference(s)]],8,FALSE)=0,"",VLOOKUP(_xlfn.TEXTBEFORE($J106,";",1,0,1),Table2[[Label]:[Reference(s)]],8,FALSE))</f>
        <v>(2) 2</v>
      </c>
      <c r="P106" s="534" t="str">
        <f>IF(VLOOKUP(_xlfn.TEXTBEFORE($J106,";",1,0,1),Table2[[Label]:[Reference(s)]],9,FALSE)=0,"",VLOOKUP(_xlfn.TEXTBEFORE($J106,";",1,0,1),Table2[[Label]:[Reference(s)]],9,FALSE))</f>
        <v xml:space="preserve">Please follow these instructions: (13) Treasury Bureau of Fiscal Service Shared Accounting Module (SAM) Service: Treasury Account Symbol (TAS-BETC)
https://www.fiscal.treasury.gov/sam/ </v>
      </c>
      <c r="Q106" s="534" t="str">
        <f>IF(VLOOKUP(_xlfn.TEXTBEFORE($J106,";",1,0,1),Table2[[Label]:[Reference(s)]],10,FALSE)=0,"",VLOOKUP(_xlfn.TEXTBEFORE($J106,";",1,0,1),Table2[[Label]:[Reference(s)]],10,FALSE))</f>
        <v/>
      </c>
      <c r="R106" s="534" t="str">
        <f>IFERROR(MID(IF(VLOOKUP(_xlfn.TEXTBEFORE($J106,";",1,0,1),Table2[[Label]:[Reference(s)]],13,FALSE)=0,"",VLOOKUP(_xlfn.TEXTBEFORE($J106,";",1,0,1),Table2[[Label]:[Reference(s)]],13,FALSE)), FIND("(10)", IF(VLOOKUP(_xlfn.TEXTBEFORE($J106,";",1,0,1),Table2[[Label]:[Reference(s)]],13,FALSE)=0,"",VLOOKUP(_xlfn.TEXTBEFORE($J106,";",1,0,1),Table2[[Label]:[Reference(s)]],13,FALSE))), LEN(IF(VLOOKUP(_xlfn.TEXTBEFORE($J106,";",1,0,1),Table2[[Label]:[Reference(s)]],13,FALSE)=0,"",VLOOKUP(_xlfn.TEXTBEFORE($J106,";",1,0,1),Table2[[Label]:[Reference(s)]],13,FALSE)))),"")</f>
        <v/>
      </c>
      <c r="S106" s="550" t="str">
        <f>IF(VLOOKUP(_xlfn.TEXTBEFORE($J106,";",1,0,1),Table2[[Label]:[Reference(s)]],14,FALSE)=0,"",VLOOKUP(_xlfn.TEXTBEFORE($J106,";",1,0,1),Table2[[Label]:[Reference(s)]],14,FALSE))</f>
        <v>(1) 2 CFR 200.203;
(2) GSDM v1.1;
(3) SAM.gov Assistance Listing;
(5) 31 USC 6102</v>
      </c>
    </row>
    <row r="107" spans="1:20" ht="102" x14ac:dyDescent="0.25">
      <c r="A107" s="697"/>
      <c r="B107" s="610"/>
      <c r="C107" s="610"/>
      <c r="D107" s="610"/>
      <c r="E107" s="692"/>
      <c r="F107" s="610"/>
      <c r="G107" s="534" t="str">
        <f>IF(VLOOKUP(_xlfn.TEXTBEFORE($J107,";",1,0,1),Table2[[Label]:[Reference(s)]],2,FALSE)=0,"",VLOOKUP(_xlfn.TEXTBEFORE($J107,";",1,0,1),Table2[[Label]:[Reference(s)]],2,FALSE))</f>
        <v>The Treasury-defined identifier for the federal government department or agency receiving funds through an allocation transfer, a type of non-expenditure transfer of budget authority.</v>
      </c>
      <c r="H107" s="566" t="s">
        <v>1652</v>
      </c>
      <c r="I107" s="566" t="s">
        <v>1652</v>
      </c>
      <c r="J107" s="548" t="s">
        <v>4491</v>
      </c>
      <c r="K107" s="581" t="s">
        <v>2259</v>
      </c>
      <c r="L107" s="534" t="str">
        <f>IF(VLOOKUP(_xlfn.TEXTBEFORE($J107,";",1,0,1),Table2[[Label]:[Reference(s)]],5,FALSE)=0,"",VLOOKUP(_xlfn.TEXTBEFORE($J107,";",1,0,1),Table2[[Label]:[Reference(s)]],5,FALSE))</f>
        <v>String</v>
      </c>
      <c r="M107" s="534" t="str">
        <f>IF(VLOOKUP(_xlfn.TEXTBEFORE($J107,";",1,0,1),Table2[[Label]:[Reference(s)]],6,FALSE)=0,"",VLOOKUP(_xlfn.TEXTBEFORE($J107,";",1,0,1),Table2[[Label]:[Reference(s)]],6,FALSE))</f>
        <v>NNN</v>
      </c>
      <c r="N107" s="534" t="str">
        <f>IF(VLOOKUP(_xlfn.TEXTBEFORE($J107,";",1,0,1),Table2[[Label]:[Reference(s)]],7,FALSE)=0,"",VLOOKUP(_xlfn.TEXTBEFORE($J107,";",1,0,1),Table2[[Label]:[Reference(s)]],7,FALSE))</f>
        <v>(2) 3</v>
      </c>
      <c r="O107" s="534" t="str">
        <f>IF(VLOOKUP(_xlfn.TEXTBEFORE($J107,";",1,0,1),Table2[[Label]:[Reference(s)]],8,FALSE)=0,"",VLOOKUP(_xlfn.TEXTBEFORE($J107,";",1,0,1),Table2[[Label]:[Reference(s)]],8,FALSE))</f>
        <v>(2) 3</v>
      </c>
      <c r="P107" s="534" t="str">
        <f>IF(VLOOKUP(_xlfn.TEXTBEFORE($J107,";",1,0,1),Table2[[Label]:[Reference(s)]],9,FALSE)=0,"",VLOOKUP(_xlfn.TEXTBEFORE($J107,";",1,0,1),Table2[[Label]:[Reference(s)]],9,FALSE))</f>
        <v xml:space="preserve">Please follow these instructions:  (13) Treasury Bureau of Fiscal Service Shared Accounting Module (SAM) Service: Treasury Account Symbol (TAS-BETC)
https://www.fiscal.treasury.gov/sam/ </v>
      </c>
      <c r="Q107" s="534" t="str">
        <f>IF(VLOOKUP(_xlfn.TEXTBEFORE($J107,";",1,0,1),Table2[[Label]:[Reference(s)]],10,FALSE)=0,"",VLOOKUP(_xlfn.TEXTBEFORE($J107,";",1,0,1),Table2[[Label]:[Reference(s)]],10,FALSE))</f>
        <v/>
      </c>
      <c r="R107" s="534" t="str">
        <f>IFERROR(MID(IF(VLOOKUP(_xlfn.TEXTBEFORE($J107,";",1,0,1),Table2[[Label]:[Reference(s)]],13,FALSE)=0,"",VLOOKUP(_xlfn.TEXTBEFORE($J107,";",1,0,1),Table2[[Label]:[Reference(s)]],13,FALSE)), FIND("(10)", IF(VLOOKUP(_xlfn.TEXTBEFORE($J107,";",1,0,1),Table2[[Label]:[Reference(s)]],13,FALSE)=0,"",VLOOKUP(_xlfn.TEXTBEFORE($J107,";",1,0,1),Table2[[Label]:[Reference(s)]],13,FALSE))), LEN(IF(VLOOKUP(_xlfn.TEXTBEFORE($J107,";",1,0,1),Table2[[Label]:[Reference(s)]],13,FALSE)=0,"",VLOOKUP(_xlfn.TEXTBEFORE($J107,";",1,0,1),Table2[[Label]:[Reference(s)]],13,FALSE)))),"")</f>
        <v/>
      </c>
      <c r="S107" s="550" t="str">
        <f>IF(VLOOKUP(_xlfn.TEXTBEFORE($J107,";",1,0,1),Table2[[Label]:[Reference(s)]],14,FALSE)=0,"",VLOOKUP(_xlfn.TEXTBEFORE($J107,";",1,0,1),Table2[[Label]:[Reference(s)]],14,FALSE))</f>
        <v>(1) 2 CFR 200.203;
(2) GSDM v1.1;
(3) SAM.gov Assistance Listing;
(5) 31 USC 6102</v>
      </c>
    </row>
    <row r="108" spans="1:20" ht="102" x14ac:dyDescent="0.25">
      <c r="A108" s="697"/>
      <c r="B108" s="610"/>
      <c r="C108" s="610"/>
      <c r="D108" s="610"/>
      <c r="E108" s="692"/>
      <c r="F108" s="610"/>
      <c r="G108" s="534" t="str">
        <f>IF(VLOOKUP(_xlfn.TEXTBEFORE($J108,";",1,0,1),Table2[[Label]:[Reference(s)]],2,FALSE)=0,"",VLOOKUP(_xlfn.TEXTBEFORE($J108,";",1,0,1),Table2[[Label]:[Reference(s)]],2,FALSE))</f>
        <v>The Treasury-defined identifier for the federal government department or agency that is responsible for the Treasury account.</v>
      </c>
      <c r="H108" s="566" t="s">
        <v>1652</v>
      </c>
      <c r="I108" s="566" t="s">
        <v>1652</v>
      </c>
      <c r="J108" s="548" t="s">
        <v>4492</v>
      </c>
      <c r="K108" s="581" t="s">
        <v>2259</v>
      </c>
      <c r="L108" s="534" t="str">
        <f>IF(VLOOKUP(_xlfn.TEXTBEFORE($J108,";",1,0,1),Table2[[Label]:[Reference(s)]],5,FALSE)=0,"",VLOOKUP(_xlfn.TEXTBEFORE($J108,";",1,0,1),Table2[[Label]:[Reference(s)]],5,FALSE))</f>
        <v>String</v>
      </c>
      <c r="M108" s="534" t="str">
        <f>IF(VLOOKUP(_xlfn.TEXTBEFORE($J108,";",1,0,1),Table2[[Label]:[Reference(s)]],6,FALSE)=0,"",VLOOKUP(_xlfn.TEXTBEFORE($J108,";",1,0,1),Table2[[Label]:[Reference(s)]],6,FALSE))</f>
        <v>NNN</v>
      </c>
      <c r="N108" s="534" t="str">
        <f>IF(VLOOKUP(_xlfn.TEXTBEFORE($J108,";",1,0,1),Table2[[Label]:[Reference(s)]],7,FALSE)=0,"",VLOOKUP(_xlfn.TEXTBEFORE($J108,";",1,0,1),Table2[[Label]:[Reference(s)]],7,FALSE))</f>
        <v>(2) 3</v>
      </c>
      <c r="O108" s="534" t="str">
        <f>IF(VLOOKUP(_xlfn.TEXTBEFORE($J108,";",1,0,1),Table2[[Label]:[Reference(s)]],8,FALSE)=0,"",VLOOKUP(_xlfn.TEXTBEFORE($J108,";",1,0,1),Table2[[Label]:[Reference(s)]],8,FALSE))</f>
        <v>(2) 3</v>
      </c>
      <c r="P108" s="534" t="str">
        <f>IF(VLOOKUP(_xlfn.TEXTBEFORE($J108,";",1,0,1),Table2[[Label]:[Reference(s)]],9,FALSE)=0,"",VLOOKUP(_xlfn.TEXTBEFORE($J108,";",1,0,1),Table2[[Label]:[Reference(s)]],9,FALSE))</f>
        <v xml:space="preserve">Please follow these instructions: (13) Treasury Bureau of Fiscal Service Shared Accounting Module (SAM) Service: Treasury Account Symbol (TAS-BETC)
https://www.fiscal.treasury.gov/sam/ </v>
      </c>
      <c r="Q108" s="534" t="str">
        <f>IF(VLOOKUP(_xlfn.TEXTBEFORE($J108,";",1,0,1),Table2[[Label]:[Reference(s)]],10,FALSE)=0,"",VLOOKUP(_xlfn.TEXTBEFORE($J108,";",1,0,1),Table2[[Label]:[Reference(s)]],10,FALSE))</f>
        <v/>
      </c>
      <c r="R108" s="534" t="str">
        <f>IFERROR(MID(IF(VLOOKUP(_xlfn.TEXTBEFORE($J108,";",1,0,1),Table2[[Label]:[Reference(s)]],13,FALSE)=0,"",VLOOKUP(_xlfn.TEXTBEFORE($J108,";",1,0,1),Table2[[Label]:[Reference(s)]],13,FALSE)), FIND("(10)", IF(VLOOKUP(_xlfn.TEXTBEFORE($J108,";",1,0,1),Table2[[Label]:[Reference(s)]],13,FALSE)=0,"",VLOOKUP(_xlfn.TEXTBEFORE($J108,";",1,0,1),Table2[[Label]:[Reference(s)]],13,FALSE))), LEN(IF(VLOOKUP(_xlfn.TEXTBEFORE($J108,";",1,0,1),Table2[[Label]:[Reference(s)]],13,FALSE)=0,"",VLOOKUP(_xlfn.TEXTBEFORE($J108,";",1,0,1),Table2[[Label]:[Reference(s)]],13,FALSE)))),"")</f>
        <v/>
      </c>
      <c r="S108" s="550" t="str">
        <f>IF(VLOOKUP(_xlfn.TEXTBEFORE($J108,";",1,0,1),Table2[[Label]:[Reference(s)]],14,FALSE)=0,"",VLOOKUP(_xlfn.TEXTBEFORE($J108,";",1,0,1),Table2[[Label]:[Reference(s)]],14,FALSE))</f>
        <v>(1) 2 CFR 200.203;
(2) GSDM v1.1;
(3) SAM.gov Assistance Listing;
(5) 31 USC 6102</v>
      </c>
    </row>
    <row r="109" spans="1:20" ht="76.5" x14ac:dyDescent="0.25">
      <c r="A109" s="697"/>
      <c r="B109" s="610"/>
      <c r="C109" s="610"/>
      <c r="D109" s="610"/>
      <c r="E109" s="692"/>
      <c r="F109" s="610"/>
      <c r="G109" s="534" t="str">
        <f>IF(VLOOKUP(_xlfn.TEXTBEFORE($J109,";",1,0,1),Table2[[Label]:[Reference(s)]],2,FALSE)=0,"",VLOOKUP(_xlfn.TEXTBEFORE($J109,";",1,0,1),Table2[[Label]:[Reference(s)]],2,FALSE))</f>
        <v>The first federal government fiscal year of availability under law that an appropriation account may incur new obligations.</v>
      </c>
      <c r="H109" s="566" t="s">
        <v>1652</v>
      </c>
      <c r="I109" s="566" t="s">
        <v>1652</v>
      </c>
      <c r="J109" s="580" t="s">
        <v>4493</v>
      </c>
      <c r="K109" s="581" t="s">
        <v>2259</v>
      </c>
      <c r="L109" s="534" t="str">
        <f>IF(VLOOKUP(_xlfn.TEXTBEFORE($J109,";",1,0,1),Table2[[Label]:[Reference(s)]],5,FALSE)=0,"",VLOOKUP(_xlfn.TEXTBEFORE($J109,";",1,0,1),Table2[[Label]:[Reference(s)]],5,FALSE))</f>
        <v>String</v>
      </c>
      <c r="M109" s="534" t="str">
        <f>IF(VLOOKUP(_xlfn.TEXTBEFORE($J109,";",1,0,1),Table2[[Label]:[Reference(s)]],6,FALSE)=0,"",VLOOKUP(_xlfn.TEXTBEFORE($J109,";",1,0,1),Table2[[Label]:[Reference(s)]],6,FALSE))</f>
        <v>NNNN</v>
      </c>
      <c r="N109" s="534" t="str">
        <f>IF(VLOOKUP(_xlfn.TEXTBEFORE($J109,";",1,0,1),Table2[[Label]:[Reference(s)]],7,FALSE)=0,"",VLOOKUP(_xlfn.TEXTBEFORE($J109,";",1,0,1),Table2[[Label]:[Reference(s)]],7,FALSE))</f>
        <v>(2) 4</v>
      </c>
      <c r="O109" s="534" t="str">
        <f>IF(VLOOKUP(_xlfn.TEXTBEFORE($J109,";",1,0,1),Table2[[Label]:[Reference(s)]],8,FALSE)=0,"",VLOOKUP(_xlfn.TEXTBEFORE($J109,";",1,0,1),Table2[[Label]:[Reference(s)]],8,FALSE))</f>
        <v>(2) 4</v>
      </c>
      <c r="P109" s="534" t="str">
        <f>IF(VLOOKUP(_xlfn.TEXTBEFORE($J109,";",1,0,1),Table2[[Label]:[Reference(s)]],9,FALSE)=0,"",VLOOKUP(_xlfn.TEXTBEFORE($J109,";",1,0,1),Table2[[Label]:[Reference(s)]],9,FALSE))</f>
        <v/>
      </c>
      <c r="Q109" s="534" t="str">
        <f>IF(VLOOKUP(_xlfn.TEXTBEFORE($J109,";",1,0,1),Table2[[Label]:[Reference(s)]],10,FALSE)=0,"",VLOOKUP(_xlfn.TEXTBEFORE($J109,";",1,0,1),Table2[[Label]:[Reference(s)]],10,FALSE))</f>
        <v/>
      </c>
      <c r="R109" s="534" t="str">
        <f>IFERROR(MID(IF(VLOOKUP(_xlfn.TEXTBEFORE($J109,";",1,0,1),Table2[[Label]:[Reference(s)]],13,FALSE)=0,"",VLOOKUP(_xlfn.TEXTBEFORE($J109,";",1,0,1),Table2[[Label]:[Reference(s)]],13,FALSE)), FIND("(10)", IF(VLOOKUP(_xlfn.TEXTBEFORE($J109,";",1,0,1),Table2[[Label]:[Reference(s)]],13,FALSE)=0,"",VLOOKUP(_xlfn.TEXTBEFORE($J109,";",1,0,1),Table2[[Label]:[Reference(s)]],13,FALSE))), LEN(IF(VLOOKUP(_xlfn.TEXTBEFORE($J109,";",1,0,1),Table2[[Label]:[Reference(s)]],13,FALSE)=0,"",VLOOKUP(_xlfn.TEXTBEFORE($J109,";",1,0,1),Table2[[Label]:[Reference(s)]],13,FALSE)))),"")</f>
        <v/>
      </c>
      <c r="S109" s="550" t="str">
        <f>IF(VLOOKUP(_xlfn.TEXTBEFORE($J109,";",1,0,1),Table2[[Label]:[Reference(s)]],14,FALSE)=0,"",VLOOKUP(_xlfn.TEXTBEFORE($J109,";",1,0,1),Table2[[Label]:[Reference(s)]],14,FALSE))</f>
        <v>(1) 2 CFR 200.203;
(2) GSDM v1.1;
(3) SAM.gov Assistance Listing;
(5) 31 USC 6102</v>
      </c>
    </row>
    <row r="110" spans="1:20" ht="76.5" x14ac:dyDescent="0.25">
      <c r="A110" s="697"/>
      <c r="B110" s="610"/>
      <c r="C110" s="610"/>
      <c r="D110" s="610"/>
      <c r="E110" s="692"/>
      <c r="F110" s="610"/>
      <c r="G110" s="534" t="str">
        <f>IF(VLOOKUP(_xlfn.TEXTBEFORE($J110,";",1,0,1),Table2[[Label]:[Reference(s)]],2,FALSE)=0,"",VLOOKUP(_xlfn.TEXTBEFORE($J110,";",1,0,1),Table2[[Label]:[Reference(s)]],2,FALSE))</f>
        <v>The last federal government fiscal year of funds availability under law that an appropriation account may incur new obligations.</v>
      </c>
      <c r="H110" s="566" t="s">
        <v>1652</v>
      </c>
      <c r="I110" s="566" t="s">
        <v>1652</v>
      </c>
      <c r="J110" s="580" t="s">
        <v>4494</v>
      </c>
      <c r="K110" s="581" t="s">
        <v>2259</v>
      </c>
      <c r="L110" s="534" t="str">
        <f>IF(VLOOKUP(_xlfn.TEXTBEFORE($J110,";",1,0,1),Table2[[Label]:[Reference(s)]],5,FALSE)=0,"",VLOOKUP(_xlfn.TEXTBEFORE($J110,";",1,0,1),Table2[[Label]:[Reference(s)]],5,FALSE))</f>
        <v>String</v>
      </c>
      <c r="M110" s="534" t="str">
        <f>IF(VLOOKUP(_xlfn.TEXTBEFORE($J110,";",1,0,1),Table2[[Label]:[Reference(s)]],6,FALSE)=0,"",VLOOKUP(_xlfn.TEXTBEFORE($J110,";",1,0,1),Table2[[Label]:[Reference(s)]],6,FALSE))</f>
        <v>NNNN</v>
      </c>
      <c r="N110" s="534" t="str">
        <f>IF(VLOOKUP(_xlfn.TEXTBEFORE($J110,";",1,0,1),Table2[[Label]:[Reference(s)]],7,FALSE)=0,"",VLOOKUP(_xlfn.TEXTBEFORE($J110,";",1,0,1),Table2[[Label]:[Reference(s)]],7,FALSE))</f>
        <v>(2) 4</v>
      </c>
      <c r="O110" s="534" t="str">
        <f>IF(VLOOKUP(_xlfn.TEXTBEFORE($J110,";",1,0,1),Table2[[Label]:[Reference(s)]],8,FALSE)=0,"",VLOOKUP(_xlfn.TEXTBEFORE($J110,";",1,0,1),Table2[[Label]:[Reference(s)]],8,FALSE))</f>
        <v>(2) 4</v>
      </c>
      <c r="P110" s="534" t="str">
        <f>IF(VLOOKUP(_xlfn.TEXTBEFORE($J110,";",1,0,1),Table2[[Label]:[Reference(s)]],9,FALSE)=0,"",VLOOKUP(_xlfn.TEXTBEFORE($J110,";",1,0,1),Table2[[Label]:[Reference(s)]],9,FALSE))</f>
        <v/>
      </c>
      <c r="Q110" s="534" t="str">
        <f>IF(VLOOKUP(_xlfn.TEXTBEFORE($J110,";",1,0,1),Table2[[Label]:[Reference(s)]],10,FALSE)=0,"",VLOOKUP(_xlfn.TEXTBEFORE($J110,";",1,0,1),Table2[[Label]:[Reference(s)]],10,FALSE))</f>
        <v/>
      </c>
      <c r="R110" s="534" t="str">
        <f>IFERROR(MID(IF(VLOOKUP(_xlfn.TEXTBEFORE($J110,";",1,0,1),Table2[[Label]:[Reference(s)]],13,FALSE)=0,"",VLOOKUP(_xlfn.TEXTBEFORE($J110,";",1,0,1),Table2[[Label]:[Reference(s)]],13,FALSE)), FIND("(10)", IF(VLOOKUP(_xlfn.TEXTBEFORE($J110,";",1,0,1),Table2[[Label]:[Reference(s)]],13,FALSE)=0,"",VLOOKUP(_xlfn.TEXTBEFORE($J110,";",1,0,1),Table2[[Label]:[Reference(s)]],13,FALSE))), LEN(IF(VLOOKUP(_xlfn.TEXTBEFORE($J110,";",1,0,1),Table2[[Label]:[Reference(s)]],13,FALSE)=0,"",VLOOKUP(_xlfn.TEXTBEFORE($J110,";",1,0,1),Table2[[Label]:[Reference(s)]],13,FALSE)))),"")</f>
        <v/>
      </c>
      <c r="S110" s="550" t="str">
        <f>IF(VLOOKUP(_xlfn.TEXTBEFORE($J110,";",1,0,1),Table2[[Label]:[Reference(s)]],14,FALSE)=0,"",VLOOKUP(_xlfn.TEXTBEFORE($J110,";",1,0,1),Table2[[Label]:[Reference(s)]],14,FALSE))</f>
        <v>(1) 2 CFR 200.203;
(2) GSDM v1.1;
(3) SAM.gov Assistance Listing;
(5) 31 USC 6102</v>
      </c>
    </row>
    <row r="111" spans="1:20" ht="76.5" x14ac:dyDescent="0.25">
      <c r="A111" s="697"/>
      <c r="B111" s="610"/>
      <c r="C111" s="610"/>
      <c r="D111" s="610"/>
      <c r="E111" s="692"/>
      <c r="F111" s="610"/>
      <c r="G111" s="534" t="str">
        <f>IF(VLOOKUP(_xlfn.TEXTBEFORE($J111,";",1,0,1),Table2[[Label]:[Reference(s)]],2,FALSE)=0,"",VLOOKUP(_xlfn.TEXTBEFORE($J111,";",1,0,1),Table2[[Label]:[Reference(s)]],2,FALSE))</f>
        <v>The Treasury Account Symbol (TAS) component that indicates the availability period of budget authority associated with the account.</v>
      </c>
      <c r="H111" s="566" t="s">
        <v>1652</v>
      </c>
      <c r="I111" s="566" t="s">
        <v>1652</v>
      </c>
      <c r="J111" s="548" t="s">
        <v>4495</v>
      </c>
      <c r="K111" s="581" t="s">
        <v>2259</v>
      </c>
      <c r="L111" s="534" t="str">
        <f>IF(VLOOKUP(_xlfn.TEXTBEFORE($J111,";",1,0,1),Table2[[Label]:[Reference(s)]],5,FALSE)=0,"",VLOOKUP(_xlfn.TEXTBEFORE($J111,";",1,0,1),Table2[[Label]:[Reference(s)]],5,FALSE))</f>
        <v>String</v>
      </c>
      <c r="M111" s="534" t="str">
        <f>IF(VLOOKUP(_xlfn.TEXTBEFORE($J111,";",1,0,1),Table2[[Label]:[Reference(s)]],6,FALSE)=0,"",VLOOKUP(_xlfn.TEXTBEFORE($J111,";",1,0,1),Table2[[Label]:[Reference(s)]],6,FALSE))</f>
        <v>N</v>
      </c>
      <c r="N111" s="534" t="str">
        <f>IF(VLOOKUP(_xlfn.TEXTBEFORE($J111,";",1,0,1),Table2[[Label]:[Reference(s)]],7,FALSE)=0,"",VLOOKUP(_xlfn.TEXTBEFORE($J111,";",1,0,1),Table2[[Label]:[Reference(s)]],7,FALSE))</f>
        <v>(2) 1</v>
      </c>
      <c r="O111" s="534" t="str">
        <f>IF(VLOOKUP(_xlfn.TEXTBEFORE($J111,";",1,0,1),Table2[[Label]:[Reference(s)]],8,FALSE)=0,"",VLOOKUP(_xlfn.TEXTBEFORE($J111,";",1,0,1),Table2[[Label]:[Reference(s)]],8,FALSE))</f>
        <v>(2) 1</v>
      </c>
      <c r="P111" s="534" t="str">
        <f>IF(VLOOKUP(_xlfn.TEXTBEFORE($J111,";",1,0,1),Table2[[Label]:[Reference(s)]],9,FALSE)=0,"",VLOOKUP(_xlfn.TEXTBEFORE($J111,";",1,0,1),Table2[[Label]:[Reference(s)]],9,FALSE))</f>
        <v>X = No-year accounts</v>
      </c>
      <c r="Q111" s="534" t="str">
        <f>IF(VLOOKUP(_xlfn.TEXTBEFORE($J111,";",1,0,1),Table2[[Label]:[Reference(s)]],10,FALSE)=0,"",VLOOKUP(_xlfn.TEXTBEFORE($J111,";",1,0,1),Table2[[Label]:[Reference(s)]],10,FALSE))</f>
        <v/>
      </c>
      <c r="R111" s="534" t="str">
        <f>IFERROR(MID(IF(VLOOKUP(_xlfn.TEXTBEFORE($J111,";",1,0,1),Table2[[Label]:[Reference(s)]],13,FALSE)=0,"",VLOOKUP(_xlfn.TEXTBEFORE($J111,";",1,0,1),Table2[[Label]:[Reference(s)]],13,FALSE)), FIND("(10)", IF(VLOOKUP(_xlfn.TEXTBEFORE($J111,";",1,0,1),Table2[[Label]:[Reference(s)]],13,FALSE)=0,"",VLOOKUP(_xlfn.TEXTBEFORE($J111,";",1,0,1),Table2[[Label]:[Reference(s)]],13,FALSE))), LEN(IF(VLOOKUP(_xlfn.TEXTBEFORE($J111,";",1,0,1),Table2[[Label]:[Reference(s)]],13,FALSE)=0,"",VLOOKUP(_xlfn.TEXTBEFORE($J111,";",1,0,1),Table2[[Label]:[Reference(s)]],13,FALSE)))),"")</f>
        <v/>
      </c>
      <c r="S111" s="550" t="str">
        <f>IF(VLOOKUP(_xlfn.TEXTBEFORE($J111,";",1,0,1),Table2[[Label]:[Reference(s)]],14,FALSE)=0,"",VLOOKUP(_xlfn.TEXTBEFORE($J111,";",1,0,1),Table2[[Label]:[Reference(s)]],14,FALSE))</f>
        <v>(2) GSDM v1.1</v>
      </c>
    </row>
    <row r="112" spans="1:20" ht="102" x14ac:dyDescent="0.25">
      <c r="A112" s="697"/>
      <c r="B112" s="610"/>
      <c r="C112" s="610"/>
      <c r="D112" s="610"/>
      <c r="E112" s="692"/>
      <c r="F112" s="610"/>
      <c r="G112" s="534" t="str">
        <f>IF(VLOOKUP(_xlfn.TEXTBEFORE($J112,";",1,0,1),Table2[[Label]:[Reference(s)]],2,FALSE)=0,"",VLOOKUP(_xlfn.TEXTBEFORE($J112,";",1,0,1),Table2[[Label]:[Reference(s)]],2,FALSE))</f>
        <v>A Treasury-defined code that corresponds to the fund type (e.g., general, special), is provided with budget authority (e.g., appropriations or offsetting collections), and is used to incur obligations and make outlays.</v>
      </c>
      <c r="H112" s="566" t="s">
        <v>1652</v>
      </c>
      <c r="I112" s="566" t="s">
        <v>1652</v>
      </c>
      <c r="J112" s="548" t="s">
        <v>4496</v>
      </c>
      <c r="K112" s="581" t="s">
        <v>2259</v>
      </c>
      <c r="L112" s="534" t="str">
        <f>IF(VLOOKUP(_xlfn.TEXTBEFORE($J112,";",1,0,1),Table2[[Label]:[Reference(s)]],5,FALSE)=0,"",VLOOKUP(_xlfn.TEXTBEFORE($J112,";",1,0,1),Table2[[Label]:[Reference(s)]],5,FALSE))</f>
        <v>String</v>
      </c>
      <c r="M112" s="534" t="str">
        <f>IF(VLOOKUP(_xlfn.TEXTBEFORE($J112,";",1,0,1),Table2[[Label]:[Reference(s)]],6,FALSE)=0,"",VLOOKUP(_xlfn.TEXTBEFORE($J112,";",1,0,1),Table2[[Label]:[Reference(s)]],6,FALSE))</f>
        <v>NNNN</v>
      </c>
      <c r="N112" s="534" t="str">
        <f>IF(VLOOKUP(_xlfn.TEXTBEFORE($J112,";",1,0,1),Table2[[Label]:[Reference(s)]],7,FALSE)=0,"",VLOOKUP(_xlfn.TEXTBEFORE($J112,";",1,0,1),Table2[[Label]:[Reference(s)]],7,FALSE))</f>
        <v>(2) 4</v>
      </c>
      <c r="O112" s="534" t="str">
        <f>IF(VLOOKUP(_xlfn.TEXTBEFORE($J112,";",1,0,1),Table2[[Label]:[Reference(s)]],8,FALSE)=0,"",VLOOKUP(_xlfn.TEXTBEFORE($J112,";",1,0,1),Table2[[Label]:[Reference(s)]],8,FALSE))</f>
        <v>(2) 4</v>
      </c>
      <c r="P112" s="534" t="str">
        <f>IF(VLOOKUP(_xlfn.TEXTBEFORE($J112,";",1,0,1),Table2[[Label]:[Reference(s)]],9,FALSE)=0,"",VLOOKUP(_xlfn.TEXTBEFORE($J112,";",1,0,1),Table2[[Label]:[Reference(s)]],9,FALSE))</f>
        <v xml:space="preserve">Please follow these instructions: (13) Treasury Bureau of Fiscal Service Shared Accounting Module (SAM) Service: Treasury Account Symbol (TAS-BETC)
https://www.fiscal.treasury.gov/sam/ </v>
      </c>
      <c r="Q112" s="534" t="str">
        <f>IF(VLOOKUP(_xlfn.TEXTBEFORE($J112,";",1,0,1),Table2[[Label]:[Reference(s)]],10,FALSE)=0,"",VLOOKUP(_xlfn.TEXTBEFORE($J112,";",1,0,1),Table2[[Label]:[Reference(s)]],10,FALSE))</f>
        <v/>
      </c>
      <c r="R112" s="534" t="str">
        <f>IFERROR(MID(IF(VLOOKUP(_xlfn.TEXTBEFORE($J112,";",1,0,1),Table2[[Label]:[Reference(s)]],13,FALSE)=0,"",VLOOKUP(_xlfn.TEXTBEFORE($J112,";",1,0,1),Table2[[Label]:[Reference(s)]],13,FALSE)), FIND("(10)", IF(VLOOKUP(_xlfn.TEXTBEFORE($J112,";",1,0,1),Table2[[Label]:[Reference(s)]],13,FALSE)=0,"",VLOOKUP(_xlfn.TEXTBEFORE($J112,";",1,0,1),Table2[[Label]:[Reference(s)]],13,FALSE))), LEN(IF(VLOOKUP(_xlfn.TEXTBEFORE($J112,";",1,0,1),Table2[[Label]:[Reference(s)]],13,FALSE)=0,"",VLOOKUP(_xlfn.TEXTBEFORE($J112,";",1,0,1),Table2[[Label]:[Reference(s)]],13,FALSE)))),"")</f>
        <v/>
      </c>
      <c r="S112" s="550" t="str">
        <f>IF(VLOOKUP(_xlfn.TEXTBEFORE($J112,";",1,0,1),Table2[[Label]:[Reference(s)]],14,FALSE)=0,"",VLOOKUP(_xlfn.TEXTBEFORE($J112,";",1,0,1),Table2[[Label]:[Reference(s)]],14,FALSE))</f>
        <v>(1) 2 CFR 200.203;
(2) GSDM v1.1;
(3) SAM.gov Assistance Listing;
(5) 31 USC 6102</v>
      </c>
    </row>
    <row r="113" spans="1:19" ht="102" x14ac:dyDescent="0.25">
      <c r="A113" s="697"/>
      <c r="B113" s="610"/>
      <c r="C113" s="610"/>
      <c r="D113" s="610"/>
      <c r="E113" s="692"/>
      <c r="F113" s="610"/>
      <c r="G113" s="534" t="str">
        <f>IF(VLOOKUP(_xlfn.TEXTBEFORE($J113,";",1,0,1),Table2[[Label]:[Reference(s)]],2,FALSE)=0,"",VLOOKUP(_xlfn.TEXTBEFORE($J113,";",1,0,1),Table2[[Label]:[Reference(s)]],2,FALSE))</f>
        <v>A Treasury-defined subdivision of the Treasury main account code.</v>
      </c>
      <c r="H113" s="566" t="s">
        <v>1652</v>
      </c>
      <c r="I113" s="566" t="s">
        <v>1652</v>
      </c>
      <c r="J113" s="548" t="s">
        <v>4497</v>
      </c>
      <c r="K113" s="581" t="s">
        <v>2259</v>
      </c>
      <c r="L113" s="534" t="str">
        <f>IF(VLOOKUP(_xlfn.TEXTBEFORE($J113,";",1,0,1),Table2[[Label]:[Reference(s)]],5,FALSE)=0,"",VLOOKUP(_xlfn.TEXTBEFORE($J113,";",1,0,1),Table2[[Label]:[Reference(s)]],5,FALSE))</f>
        <v>String</v>
      </c>
      <c r="M113" s="534" t="str">
        <f>IF(VLOOKUP(_xlfn.TEXTBEFORE($J113,";",1,0,1),Table2[[Label]:[Reference(s)]],6,FALSE)=0,"",VLOOKUP(_xlfn.TEXTBEFORE($J113,";",1,0,1),Table2[[Label]:[Reference(s)]],6,FALSE))</f>
        <v>NNN</v>
      </c>
      <c r="N113" s="534" t="str">
        <f>IF(VLOOKUP(_xlfn.TEXTBEFORE($J113,";",1,0,1),Table2[[Label]:[Reference(s)]],7,FALSE)=0,"",VLOOKUP(_xlfn.TEXTBEFORE($J113,";",1,0,1),Table2[[Label]:[Reference(s)]],7,FALSE))</f>
        <v>(2) 3</v>
      </c>
      <c r="O113" s="534" t="str">
        <f>IF(VLOOKUP(_xlfn.TEXTBEFORE($J113,";",1,0,1),Table2[[Label]:[Reference(s)]],8,FALSE)=0,"",VLOOKUP(_xlfn.TEXTBEFORE($J113,";",1,0,1),Table2[[Label]:[Reference(s)]],8,FALSE))</f>
        <v>(2) 3</v>
      </c>
      <c r="P113" s="534" t="str">
        <f>IF(VLOOKUP(_xlfn.TEXTBEFORE($J113,";",1,0,1),Table2[[Label]:[Reference(s)]],9,FALSE)=0,"",VLOOKUP(_xlfn.TEXTBEFORE($J113,";",1,0,1),Table2[[Label]:[Reference(s)]],9,FALSE))</f>
        <v xml:space="preserve">Please follow these instructions: (13) Treasury Bureau of Fiscal Service Shared Accounting Module (SAM) Service: Treasury Account Symbol (TAS-BETC)
https://www.fiscal.treasury.gov/sam/ </v>
      </c>
      <c r="Q113" s="534" t="str">
        <f>IF(VLOOKUP(_xlfn.TEXTBEFORE($J113,";",1,0,1),Table2[[Label]:[Reference(s)]],10,FALSE)=0,"",VLOOKUP(_xlfn.TEXTBEFORE($J113,";",1,0,1),Table2[[Label]:[Reference(s)]],10,FALSE))</f>
        <v/>
      </c>
      <c r="R113" s="534" t="str">
        <f>IFERROR(MID(IF(VLOOKUP(_xlfn.TEXTBEFORE($J113,";",1,0,1),Table2[[Label]:[Reference(s)]],13,FALSE)=0,"",VLOOKUP(_xlfn.TEXTBEFORE($J113,";",1,0,1),Table2[[Label]:[Reference(s)]],13,FALSE)), FIND("(10)", IF(VLOOKUP(_xlfn.TEXTBEFORE($J113,";",1,0,1),Table2[[Label]:[Reference(s)]],13,FALSE)=0,"",VLOOKUP(_xlfn.TEXTBEFORE($J113,";",1,0,1),Table2[[Label]:[Reference(s)]],13,FALSE))), LEN(IF(VLOOKUP(_xlfn.TEXTBEFORE($J113,";",1,0,1),Table2[[Label]:[Reference(s)]],13,FALSE)=0,"",VLOOKUP(_xlfn.TEXTBEFORE($J113,";",1,0,1),Table2[[Label]:[Reference(s)]],13,FALSE)))),"")</f>
        <v/>
      </c>
      <c r="S113" s="550" t="str">
        <f>IF(VLOOKUP(_xlfn.TEXTBEFORE($J113,";",1,0,1),Table2[[Label]:[Reference(s)]],14,FALSE)=0,"",VLOOKUP(_xlfn.TEXTBEFORE($J113,";",1,0,1),Table2[[Label]:[Reference(s)]],14,FALSE))</f>
        <v>(1) 2 CFR 200.203;
(2) GSDM v1.1;
(3) SAM.gov Assistance Listing;
(5) 31 USC 6102</v>
      </c>
    </row>
    <row r="114" spans="1:19" ht="41.85" customHeight="1" thickBot="1" x14ac:dyDescent="0.3">
      <c r="A114" s="698"/>
      <c r="B114" s="621"/>
      <c r="C114" s="621"/>
      <c r="D114" s="621"/>
      <c r="E114" s="563" t="s">
        <v>2260</v>
      </c>
      <c r="F114" s="564" t="s">
        <v>2261</v>
      </c>
      <c r="G114" s="567" t="str">
        <f>IF(VLOOKUP(_xlfn.TEXTBEFORE($J114,";",1,0,1),Table2[[Label]:[Reference(s)]],2,FALSE)=0,"",VLOOKUP(_xlfn.TEXTBEFORE($J114,";",1,0,1),Table2[[Label]:[Reference(s)]],2,FALSE))</f>
        <v>The dollar amount of funding opportunity project funding associated with a Program Activity Reporting Key (PARK).</v>
      </c>
      <c r="H114" s="564" t="s">
        <v>1633</v>
      </c>
      <c r="I114" s="564" t="s">
        <v>1639</v>
      </c>
      <c r="J114" s="568" t="s">
        <v>1313</v>
      </c>
      <c r="K114" s="562" t="s">
        <v>1640</v>
      </c>
      <c r="L114" s="567" t="str">
        <f>IF(VLOOKUP(_xlfn.TEXTBEFORE($J114,";",1,0,1),Table2[[Label]:[Reference(s)]],5,FALSE)=0,"",VLOOKUP(_xlfn.TEXTBEFORE($J114,";",1,0,1),Table2[[Label]:[Reference(s)]],5,FALSE))</f>
        <v>Integer</v>
      </c>
      <c r="M114" s="567" t="str">
        <f>IF(VLOOKUP(_xlfn.TEXTBEFORE($J114,";",1,0,1),Table2[[Label]:[Reference(s)]],6,FALSE)=0,"",VLOOKUP(_xlfn.TEXTBEFORE($J114,";",1,0,1),Table2[[Label]:[Reference(s)]],6,FALSE))</f>
        <v/>
      </c>
      <c r="N114" s="567" t="str">
        <f>IF(VLOOKUP(_xlfn.TEXTBEFORE($J114,";",1,0,1),Table2[[Label]:[Reference(s)]],7,FALSE)=0,"",VLOOKUP(_xlfn.TEXTBEFORE($J114,";",1,0,1),Table2[[Label]:[Reference(s)]],7,FALSE))</f>
        <v/>
      </c>
      <c r="O114" s="567">
        <f>IF(VLOOKUP(_xlfn.TEXTBEFORE($J114,";",1,0,1),Table2[[Label]:[Reference(s)]],8,FALSE)=0,"",VLOOKUP(_xlfn.TEXTBEFORE($J114,";",1,0,1),Table2[[Label]:[Reference(s)]],8,FALSE))</f>
        <v>20</v>
      </c>
      <c r="P114" s="567" t="str">
        <f>IF(VLOOKUP(_xlfn.TEXTBEFORE($J114,";",1,0,1),Table2[[Label]:[Reference(s)]],9,FALSE)=0,"",VLOOKUP(_xlfn.TEXTBEFORE($J114,";",1,0,1),Table2[[Label]:[Reference(s)]],9,FALSE))</f>
        <v/>
      </c>
      <c r="Q114" s="567" t="str">
        <f>IF(VLOOKUP(_xlfn.TEXTBEFORE($J114,";",1,0,1),Table2[[Label]:[Reference(s)]],10,FALSE)=0,"",VLOOKUP(_xlfn.TEXTBEFORE($J114,";",1,0,1),Table2[[Label]:[Reference(s)]],10,FALSE))</f>
        <v/>
      </c>
      <c r="R114" s="567" t="str">
        <f>IFERROR(MID(IF(VLOOKUP(_xlfn.TEXTBEFORE($J114,";",1,0,1),Table2[[Label]:[Reference(s)]],13,FALSE)=0,"",VLOOKUP(_xlfn.TEXTBEFORE($J114,";",1,0,1),Table2[[Label]:[Reference(s)]],13,FALSE)), FIND("(10)", IF(VLOOKUP(_xlfn.TEXTBEFORE($J114,";",1,0,1),Table2[[Label]:[Reference(s)]],13,FALSE)=0,"",VLOOKUP(_xlfn.TEXTBEFORE($J114,";",1,0,1),Table2[[Label]:[Reference(s)]],13,FALSE))), LEN(IF(VLOOKUP(_xlfn.TEXTBEFORE($J114,";",1,0,1),Table2[[Label]:[Reference(s)]],13,FALSE)=0,"",VLOOKUP(_xlfn.TEXTBEFORE($J114,";",1,0,1),Table2[[Label]:[Reference(s)]],13,FALSE)))),"")</f>
        <v/>
      </c>
      <c r="S114" s="569" t="str">
        <f>IF(VLOOKUP(_xlfn.TEXTBEFORE($J114,";",1,0,1),Table2[[Label]:[Reference(s)]],14,FALSE)=0,"",VLOOKUP(_xlfn.TEXTBEFORE($J114,";",1,0,1),Table2[[Label]:[Reference(s)]],14,FALSE))</f>
        <v>(1) Appendix I to Part 200, Title 2</v>
      </c>
    </row>
    <row r="115" spans="1:19" ht="119.1" customHeight="1" x14ac:dyDescent="0.25">
      <c r="A115" s="696">
        <v>2.0099999999999998</v>
      </c>
      <c r="B115" s="620" t="s">
        <v>2262</v>
      </c>
      <c r="C115" s="620" t="s">
        <v>2175</v>
      </c>
      <c r="D115" s="620" t="s">
        <v>2263</v>
      </c>
      <c r="E115" s="692" t="s">
        <v>1654</v>
      </c>
      <c r="F115" s="610" t="s">
        <v>1794</v>
      </c>
      <c r="G115" s="534" t="str">
        <f>IF(VLOOKUP(_xlfn.TEXTBEFORE($J115,";",1,0,1),Table2[[Label]:[Reference(s)]],2,FALSE)=0,"",VLOOKUP(_xlfn.TEXTBEFORE($J115,";",1,0,1),Table2[[Label]:[Reference(s)]],2,FALSE))</f>
        <v>A code that indicates the category of legal entity or individual that is eligible to apply for an award.</v>
      </c>
      <c r="H115" s="610" t="s">
        <v>1633</v>
      </c>
      <c r="I115" s="610" t="s">
        <v>4498</v>
      </c>
      <c r="J115" s="559" t="s">
        <v>4499</v>
      </c>
      <c r="K115" s="549" t="s">
        <v>2187</v>
      </c>
      <c r="L115" s="534" t="str">
        <f>IF(VLOOKUP(_xlfn.TEXTBEFORE($J115,";",1,0,1),Table2[[Label]:[Reference(s)]],5,FALSE)=0,"",VLOOKUP(_xlfn.TEXTBEFORE($J115,";",1,0,1),Table2[[Label]:[Reference(s)]],5,FALSE))</f>
        <v>String</v>
      </c>
      <c r="M115" s="534" t="str">
        <f>IF(VLOOKUP(_xlfn.TEXTBEFORE($J115,";",1,0,1),Table2[[Label]:[Reference(s)]],6,FALSE)=0,"",VLOOKUP(_xlfn.TEXTBEFORE($J115,";",1,0,1),Table2[[Label]:[Reference(s)]],6,FALSE))</f>
        <v>AANNNN</v>
      </c>
      <c r="N115" s="534">
        <f>IF(VLOOKUP(_xlfn.TEXTBEFORE($J115,";",1,0,1),Table2[[Label]:[Reference(s)]],7,FALSE)=0,"",VLOOKUP(_xlfn.TEXTBEFORE($J115,";",1,0,1),Table2[[Label]:[Reference(s)]],7,FALSE))</f>
        <v>6</v>
      </c>
      <c r="O115" s="534">
        <f>IF(VLOOKUP(_xlfn.TEXTBEFORE($J115,";",1,0,1),Table2[[Label]:[Reference(s)]],8,FALSE)=0,"",VLOOKUP(_xlfn.TEXTBEFORE($J115,";",1,0,1),Table2[[Label]:[Reference(s)]],8,FALSE))</f>
        <v>6</v>
      </c>
      <c r="P115" s="534" t="str">
        <f>IF(VLOOKUP(_xlfn.TEXTBEFORE($J115,";",1,0,1),Table2[[Label]:[Reference(s)]],9,FALSE)=0,"",VLOOKUP(_xlfn.TEXTBEFORE($J115,";",1,0,1),Table2[[Label]:[Reference(s)]],9,FALSE))</f>
        <v>Please follow these instructions: Use domain values outlined in the 'Entity Types' tab</v>
      </c>
      <c r="Q115" s="534" t="str">
        <f>IF(VLOOKUP(_xlfn.TEXTBEFORE($J115,";",1,0,1),Table2[[Label]:[Reference(s)]],10,FALSE)=0,"",VLOOKUP(_xlfn.TEXTBEFORE($J115,";",1,0,1),Table2[[Label]:[Reference(s)]],10,FALSE))</f>
        <v/>
      </c>
      <c r="R115" s="534" t="str">
        <f>IFERROR(MID(IF(VLOOKUP(_xlfn.TEXTBEFORE($J115,";",1,0,1),Table2[[Label]:[Reference(s)]],13,FALSE)=0,"",VLOOKUP(_xlfn.TEXTBEFORE($J115,";",1,0,1),Table2[[Label]:[Reference(s)]],13,FALSE)), FIND("(10)", IF(VLOOKUP(_xlfn.TEXTBEFORE($J115,";",1,0,1),Table2[[Label]:[Reference(s)]],13,FALSE)=0,"",VLOOKUP(_xlfn.TEXTBEFORE($J115,";",1,0,1),Table2[[Label]:[Reference(s)]],13,FALSE))), LEN(IF(VLOOKUP(_xlfn.TEXTBEFORE($J115,";",1,0,1),Table2[[Label]:[Reference(s)]],13,FALSE)=0,"",VLOOKUP(_xlfn.TEXTBEFORE($J115,";",1,0,1),Table2[[Label]:[Reference(s)]],13,FALSE)))),"")</f>
        <v>(10) NOFO Synopsis: EligibleApplicantTypes</v>
      </c>
      <c r="S115" s="550" t="str">
        <f>IF(VLOOKUP(_xlfn.TEXTBEFORE($J115,";",1,0,1),Table2[[Label]:[Reference(s)]],14,FALSE)=0,"",VLOOKUP(_xlfn.TEXTBEFORE($J115,";",1,0,1),Table2[[Label]:[Reference(s)]],14,FALSE))</f>
        <v>(1) 2 CFR 200.203;
(3) SAM.gov Assistance Listing;
(5) 31 USC 6102</v>
      </c>
    </row>
    <row r="116" spans="1:19" ht="43.35" customHeight="1" x14ac:dyDescent="0.25">
      <c r="A116" s="697"/>
      <c r="B116" s="610"/>
      <c r="C116" s="610"/>
      <c r="D116" s="610"/>
      <c r="E116" s="692"/>
      <c r="F116" s="610"/>
      <c r="G116" s="534" t="str">
        <f>IF(VLOOKUP(_xlfn.TEXTBEFORE($J116,";",1,0,1),Table2[[Label]:[Reference(s)]],2,FALSE)=0,"",VLOOKUP(_xlfn.TEXTBEFORE($J116,";",1,0,1),Table2[[Label]:[Reference(s)]],2,FALSE))</f>
        <v>The name of the category of legal entity or individual that is eligible to apply for an award.</v>
      </c>
      <c r="H116" s="610"/>
      <c r="I116" s="610"/>
      <c r="J116" s="548" t="s">
        <v>4500</v>
      </c>
      <c r="K116" s="549" t="s">
        <v>2187</v>
      </c>
      <c r="L116" s="534" t="str">
        <f>IF(VLOOKUP(_xlfn.TEXTBEFORE($J116,";",1,0,1),Table2[[Label]:[Reference(s)]],5,FALSE)=0,"",VLOOKUP(_xlfn.TEXTBEFORE($J116,";",1,0,1),Table2[[Label]:[Reference(s)]],5,FALSE))</f>
        <v>String</v>
      </c>
      <c r="M116" s="534" t="str">
        <f>IF(VLOOKUP(_xlfn.TEXTBEFORE($J116,";",1,0,1),Table2[[Label]:[Reference(s)]],6,FALSE)=0,"",VLOOKUP(_xlfn.TEXTBEFORE($J116,";",1,0,1),Table2[[Label]:[Reference(s)]],6,FALSE))</f>
        <v/>
      </c>
      <c r="N116" s="534" t="str">
        <f>IF(VLOOKUP(_xlfn.TEXTBEFORE($J116,";",1,0,1),Table2[[Label]:[Reference(s)]],7,FALSE)=0,"",VLOOKUP(_xlfn.TEXTBEFORE($J116,";",1,0,1),Table2[[Label]:[Reference(s)]],7,FALSE))</f>
        <v/>
      </c>
      <c r="O116" s="534">
        <f>IF(VLOOKUP(_xlfn.TEXTBEFORE($J116,";",1,0,1),Table2[[Label]:[Reference(s)]],8,FALSE)=0,"",VLOOKUP(_xlfn.TEXTBEFORE($J116,";",1,0,1),Table2[[Label]:[Reference(s)]],8,FALSE))</f>
        <v>255</v>
      </c>
      <c r="P116" s="534" t="str">
        <f>IF(VLOOKUP(_xlfn.TEXTBEFORE($J116,";",1,0,1),Table2[[Label]:[Reference(s)]],9,FALSE)=0,"",VLOOKUP(_xlfn.TEXTBEFORE($J116,";",1,0,1),Table2[[Label]:[Reference(s)]],9,FALSE))</f>
        <v>Please follow these instructions: Use domain values outlined in the 'Entity Types' tab</v>
      </c>
      <c r="Q116" s="534" t="str">
        <f>IF(VLOOKUP(_xlfn.TEXTBEFORE($J116,";",1,0,1),Table2[[Label]:[Reference(s)]],10,FALSE)=0,"",VLOOKUP(_xlfn.TEXTBEFORE($J116,";",1,0,1),Table2[[Label]:[Reference(s)]],10,FALSE))</f>
        <v/>
      </c>
      <c r="R116" s="534" t="str">
        <f>IFERROR(MID(IF(VLOOKUP(_xlfn.TEXTBEFORE($J116,";",1,0,1),Table2[[Label]:[Reference(s)]],13,FALSE)=0,"",VLOOKUP(_xlfn.TEXTBEFORE($J116,";",1,0,1),Table2[[Label]:[Reference(s)]],13,FALSE)), FIND("(10)", IF(VLOOKUP(_xlfn.TEXTBEFORE($J116,";",1,0,1),Table2[[Label]:[Reference(s)]],13,FALSE)=0,"",VLOOKUP(_xlfn.TEXTBEFORE($J116,";",1,0,1),Table2[[Label]:[Reference(s)]],13,FALSE))), LEN(IF(VLOOKUP(_xlfn.TEXTBEFORE($J116,";",1,0,1),Table2[[Label]:[Reference(s)]],13,FALSE)=0,"",VLOOKUP(_xlfn.TEXTBEFORE($J116,";",1,0,1),Table2[[Label]:[Reference(s)]],13,FALSE)))),"")</f>
        <v>(10) NOFO Synopsis: EligibleApplicantTypes</v>
      </c>
      <c r="S116" s="550" t="str">
        <f>IF(VLOOKUP(_xlfn.TEXTBEFORE($J116,";",1,0,1),Table2[[Label]:[Reference(s)]],14,FALSE)=0,"",VLOOKUP(_xlfn.TEXTBEFORE($J116,";",1,0,1),Table2[[Label]:[Reference(s)]],14,FALSE))</f>
        <v>(1) 2 CFR 200.203;
(5) 31 USC 6102</v>
      </c>
    </row>
    <row r="117" spans="1:19" ht="43.35" customHeight="1" x14ac:dyDescent="0.25">
      <c r="A117" s="697"/>
      <c r="B117" s="610"/>
      <c r="C117" s="610"/>
      <c r="D117" s="610"/>
      <c r="E117" s="692" t="s">
        <v>1657</v>
      </c>
      <c r="F117" s="610" t="s">
        <v>1796</v>
      </c>
      <c r="G117" s="534" t="str">
        <f>IF(VLOOKUP(_xlfn.TEXTBEFORE($J117,";",1,0,1),Table2[[Label]:[Reference(s)]],2,FALSE)=0,"",VLOOKUP(_xlfn.TEXTBEFORE($J117,";",1,0,1),Table2[[Label]:[Reference(s)]],2,FALSE))</f>
        <v>A code that indicates the significant characteristic of a legal entity or individual that is eligible to apply for an award.</v>
      </c>
      <c r="H117" s="610" t="s">
        <v>1638</v>
      </c>
      <c r="I117" s="610" t="s">
        <v>4501</v>
      </c>
      <c r="J117" s="548" t="s">
        <v>4502</v>
      </c>
      <c r="K117" s="549" t="s">
        <v>2187</v>
      </c>
      <c r="L117" s="534" t="str">
        <f>IF(VLOOKUP(_xlfn.TEXTBEFORE($J117,";",1,0,1),Table2[[Label]:[Reference(s)]],5,FALSE)=0,"",VLOOKUP(_xlfn.TEXTBEFORE($J117,";",1,0,1),Table2[[Label]:[Reference(s)]],5,FALSE))</f>
        <v>String</v>
      </c>
      <c r="M117" s="534" t="str">
        <f>IF(VLOOKUP(_xlfn.TEXTBEFORE($J117,";",1,0,1),Table2[[Label]:[Reference(s)]],6,FALSE)=0,"",VLOOKUP(_xlfn.TEXTBEFORE($J117,";",1,0,1),Table2[[Label]:[Reference(s)]],6,FALSE))</f>
        <v>AANNNN</v>
      </c>
      <c r="N117" s="534">
        <f>IF(VLOOKUP(_xlfn.TEXTBEFORE($J117,";",1,0,1),Table2[[Label]:[Reference(s)]],7,FALSE)=0,"",VLOOKUP(_xlfn.TEXTBEFORE($J117,";",1,0,1),Table2[[Label]:[Reference(s)]],7,FALSE))</f>
        <v>6</v>
      </c>
      <c r="O117" s="534">
        <f>IF(VLOOKUP(_xlfn.TEXTBEFORE($J117,";",1,0,1),Table2[[Label]:[Reference(s)]],8,FALSE)=0,"",VLOOKUP(_xlfn.TEXTBEFORE($J117,";",1,0,1),Table2[[Label]:[Reference(s)]],8,FALSE))</f>
        <v>6</v>
      </c>
      <c r="P117" s="534" t="str">
        <f>IF(VLOOKUP(_xlfn.TEXTBEFORE($J117,";",1,0,1),Table2[[Label]:[Reference(s)]],9,FALSE)=0,"",VLOOKUP(_xlfn.TEXTBEFORE($J117,";",1,0,1),Table2[[Label]:[Reference(s)]],9,FALSE))</f>
        <v>Please follow these instructions: Use domain values outlined in the 'Entity Attributes' tab</v>
      </c>
      <c r="Q117" s="534" t="str">
        <f>IF(VLOOKUP(_xlfn.TEXTBEFORE($J117,";",1,0,1),Table2[[Label]:[Reference(s)]],10,FALSE)=0,"",VLOOKUP(_xlfn.TEXTBEFORE($J117,";",1,0,1),Table2[[Label]:[Reference(s)]],10,FALSE))</f>
        <v/>
      </c>
      <c r="R117" s="534" t="str">
        <f>IFERROR(MID(IF(VLOOKUP(_xlfn.TEXTBEFORE($J117,";",1,0,1),Table2[[Label]:[Reference(s)]],13,FALSE)=0,"",VLOOKUP(_xlfn.TEXTBEFORE($J117,";",1,0,1),Table2[[Label]:[Reference(s)]],13,FALSE)), FIND("(10)", IF(VLOOKUP(_xlfn.TEXTBEFORE($J117,";",1,0,1),Table2[[Label]:[Reference(s)]],13,FALSE)=0,"",VLOOKUP(_xlfn.TEXTBEFORE($J117,";",1,0,1),Table2[[Label]:[Reference(s)]],13,FALSE))), LEN(IF(VLOOKUP(_xlfn.TEXTBEFORE($J117,";",1,0,1),Table2[[Label]:[Reference(s)]],13,FALSE)=0,"",VLOOKUP(_xlfn.TEXTBEFORE($J117,";",1,0,1),Table2[[Label]:[Reference(s)]],13,FALSE)))),"")</f>
        <v/>
      </c>
      <c r="S117" s="550" t="str">
        <f>IF(VLOOKUP(_xlfn.TEXTBEFORE($J117,";",1,0,1),Table2[[Label]:[Reference(s)]],14,FALSE)=0,"",VLOOKUP(_xlfn.TEXTBEFORE($J117,";",1,0,1),Table2[[Label]:[Reference(s)]],14,FALSE))</f>
        <v>(1) 2 CFR 200.203;
(5) 31 USC 6102</v>
      </c>
    </row>
    <row r="118" spans="1:19" ht="108" customHeight="1" thickBot="1" x14ac:dyDescent="0.3">
      <c r="A118" s="698"/>
      <c r="B118" s="621"/>
      <c r="C118" s="621"/>
      <c r="D118" s="621"/>
      <c r="E118" s="700"/>
      <c r="F118" s="610"/>
      <c r="G118" s="534" t="str">
        <f>IF(VLOOKUP(_xlfn.TEXTBEFORE($J118,";",1,0,1),Table2[[Label]:[Reference(s)]],2,FALSE)=0,"",VLOOKUP(_xlfn.TEXTBEFORE($J118,";",1,0,1),Table2[[Label]:[Reference(s)]],2,FALSE))</f>
        <v>The name of a significant characteristic of a legal entity or individual that is eligible to apply for an award.</v>
      </c>
      <c r="H118" s="610"/>
      <c r="I118" s="610"/>
      <c r="J118" s="568" t="s">
        <v>4503</v>
      </c>
      <c r="K118" s="549" t="s">
        <v>2187</v>
      </c>
      <c r="L118" s="534" t="str">
        <f>IF(VLOOKUP(_xlfn.TEXTBEFORE($J118,";",1,0,1),Table2[[Label]:[Reference(s)]],5,FALSE)=0,"",VLOOKUP(_xlfn.TEXTBEFORE($J118,";",1,0,1),Table2[[Label]:[Reference(s)]],5,FALSE))</f>
        <v>String</v>
      </c>
      <c r="M118" s="534" t="str">
        <f>IF(VLOOKUP(_xlfn.TEXTBEFORE($J118,";",1,0,1),Table2[[Label]:[Reference(s)]],6,FALSE)=0,"",VLOOKUP(_xlfn.TEXTBEFORE($J118,";",1,0,1),Table2[[Label]:[Reference(s)]],6,FALSE))</f>
        <v/>
      </c>
      <c r="N118" s="534" t="str">
        <f>IF(VLOOKUP(_xlfn.TEXTBEFORE($J118,";",1,0,1),Table2[[Label]:[Reference(s)]],7,FALSE)=0,"",VLOOKUP(_xlfn.TEXTBEFORE($J118,";",1,0,1),Table2[[Label]:[Reference(s)]],7,FALSE))</f>
        <v/>
      </c>
      <c r="O118" s="534">
        <f>IF(VLOOKUP(_xlfn.TEXTBEFORE($J118,";",1,0,1),Table2[[Label]:[Reference(s)]],8,FALSE)=0,"",VLOOKUP(_xlfn.TEXTBEFORE($J118,";",1,0,1),Table2[[Label]:[Reference(s)]],8,FALSE))</f>
        <v>255</v>
      </c>
      <c r="P118" s="534" t="str">
        <f>IF(VLOOKUP(_xlfn.TEXTBEFORE($J118,";",1,0,1),Table2[[Label]:[Reference(s)]],9,FALSE)=0,"",VLOOKUP(_xlfn.TEXTBEFORE($J118,";",1,0,1),Table2[[Label]:[Reference(s)]],9,FALSE))</f>
        <v>Please follow these instructions: Use domain values outlined in the 'Entity Attributes' tab</v>
      </c>
      <c r="Q118" s="534" t="str">
        <f>IF(VLOOKUP(_xlfn.TEXTBEFORE($J118,";",1,0,1),Table2[[Label]:[Reference(s)]],10,FALSE)=0,"",VLOOKUP(_xlfn.TEXTBEFORE($J118,";",1,0,1),Table2[[Label]:[Reference(s)]],10,FALSE))</f>
        <v/>
      </c>
      <c r="R118" s="534" t="str">
        <f>IFERROR(MID(IF(VLOOKUP(_xlfn.TEXTBEFORE($J118,";",1,0,1),Table2[[Label]:[Reference(s)]],13,FALSE)=0,"",VLOOKUP(_xlfn.TEXTBEFORE($J118,";",1,0,1),Table2[[Label]:[Reference(s)]],13,FALSE)), FIND("(10)", IF(VLOOKUP(_xlfn.TEXTBEFORE($J118,";",1,0,1),Table2[[Label]:[Reference(s)]],13,FALSE)=0,"",VLOOKUP(_xlfn.TEXTBEFORE($J118,";",1,0,1),Table2[[Label]:[Reference(s)]],13,FALSE))), LEN(IF(VLOOKUP(_xlfn.TEXTBEFORE($J118,";",1,0,1),Table2[[Label]:[Reference(s)]],13,FALSE)=0,"",VLOOKUP(_xlfn.TEXTBEFORE($J118,";",1,0,1),Table2[[Label]:[Reference(s)]],13,FALSE)))),"")</f>
        <v/>
      </c>
      <c r="S118" s="550" t="str">
        <f>IF(VLOOKUP(_xlfn.TEXTBEFORE($J118,";",1,0,1),Table2[[Label]:[Reference(s)]],14,FALSE)=0,"",VLOOKUP(_xlfn.TEXTBEFORE($J118,";",1,0,1),Table2[[Label]:[Reference(s)]],14,FALSE))</f>
        <v>(1) 2 CFR 200.203;
(5) 31 USC 6102</v>
      </c>
    </row>
    <row r="119" spans="1:19" ht="88.5" customHeight="1" thickBot="1" x14ac:dyDescent="0.3">
      <c r="A119" s="553">
        <v>2.02</v>
      </c>
      <c r="B119" s="557" t="s">
        <v>2264</v>
      </c>
      <c r="C119" s="554" t="s">
        <v>2175</v>
      </c>
      <c r="D119" s="565" t="s">
        <v>2236</v>
      </c>
      <c r="E119" s="556" t="s">
        <v>1682</v>
      </c>
      <c r="F119" s="557" t="s">
        <v>2265</v>
      </c>
      <c r="G119" s="558" t="str">
        <f>IF(VLOOKUP(_xlfn.TEXTBEFORE($J119,";",1,0,1),Table2[[Label]:[Reference(s)]],2,FALSE)=0,"",VLOOKUP(_xlfn.TEXTBEFORE($J119,";",1,0,1),Table2[[Label]:[Reference(s)]],2,FALSE))</f>
        <v>A description outside of the defined applicant types/attributes of who may apply for an award, including any additional information on existing applicant types.</v>
      </c>
      <c r="H119" s="557" t="s">
        <v>4504</v>
      </c>
      <c r="I119" s="557" t="s">
        <v>1639</v>
      </c>
      <c r="J119" s="559" t="s">
        <v>4505</v>
      </c>
      <c r="K119" s="555" t="s">
        <v>2187</v>
      </c>
      <c r="L119" s="558" t="str">
        <f>IF(VLOOKUP(_xlfn.TEXTBEFORE($J119,";",1,0,1),Table2[[Label]:[Reference(s)]],5,FALSE)=0,"",VLOOKUP(_xlfn.TEXTBEFORE($J119,";",1,0,1),Table2[[Label]:[Reference(s)]],5,FALSE))</f>
        <v>String</v>
      </c>
      <c r="M119" s="558" t="str">
        <f>IF(VLOOKUP(_xlfn.TEXTBEFORE($J119,";",1,0,1),Table2[[Label]:[Reference(s)]],6,FALSE)=0,"",VLOOKUP(_xlfn.TEXTBEFORE($J119,";",1,0,1),Table2[[Label]:[Reference(s)]],6,FALSE))</f>
        <v/>
      </c>
      <c r="N119" s="558" t="str">
        <f>IF(VLOOKUP(_xlfn.TEXTBEFORE($J119,";",1,0,1),Table2[[Label]:[Reference(s)]],7,FALSE)=0,"",VLOOKUP(_xlfn.TEXTBEFORE($J119,";",1,0,1),Table2[[Label]:[Reference(s)]],7,FALSE))</f>
        <v/>
      </c>
      <c r="O119" s="558" t="str">
        <f>IF(VLOOKUP(_xlfn.TEXTBEFORE($J119,";",1,0,1),Table2[[Label]:[Reference(s)]],8,FALSE)=0,"",VLOOKUP(_xlfn.TEXTBEFORE($J119,";",1,0,1),Table2[[Label]:[Reference(s)]],8,FALSE))</f>
        <v>(3) 5000</v>
      </c>
      <c r="P119" s="558" t="str">
        <f>IF(VLOOKUP(_xlfn.TEXTBEFORE($J119,";",1,0,1),Table2[[Label]:[Reference(s)]],9,FALSE)=0,"",VLOOKUP(_xlfn.TEXTBEFORE($J119,";",1,0,1),Table2[[Label]:[Reference(s)]],9,FALSE))</f>
        <v/>
      </c>
      <c r="Q119" s="558" t="str">
        <f>IF(VLOOKUP(_xlfn.TEXTBEFORE($J119,";",1,0,1),Table2[[Label]:[Reference(s)]],10,FALSE)=0,"",VLOOKUP(_xlfn.TEXTBEFORE($J119,";",1,0,1),Table2[[Label]:[Reference(s)]],10,FALSE))</f>
        <v/>
      </c>
      <c r="R119" s="558" t="str">
        <f>IFERROR(MID(IF(VLOOKUP(_xlfn.TEXTBEFORE($J119,";",1,0,1),Table2[[Label]:[Reference(s)]],13,FALSE)=0,"",VLOOKUP(_xlfn.TEXTBEFORE($J119,";",1,0,1),Table2[[Label]:[Reference(s)]],13,FALSE)), FIND("(10)", IF(VLOOKUP(_xlfn.TEXTBEFORE($J119,";",1,0,1),Table2[[Label]:[Reference(s)]],13,FALSE)=0,"",VLOOKUP(_xlfn.TEXTBEFORE($J119,";",1,0,1),Table2[[Label]:[Reference(s)]],13,FALSE))), LEN(IF(VLOOKUP(_xlfn.TEXTBEFORE($J119,";",1,0,1),Table2[[Label]:[Reference(s)]],13,FALSE)=0,"",VLOOKUP(_xlfn.TEXTBEFORE($J119,";",1,0,1),Table2[[Label]:[Reference(s)]],13,FALSE)))),"")</f>
        <v>(10) NOFO Synopsis: OtherEligibleApplicantExplanation</v>
      </c>
      <c r="S119" s="560" t="str">
        <f>IF(VLOOKUP(_xlfn.TEXTBEFORE($J119,";",1,0,1),Table2[[Label]:[Reference(s)]],14,FALSE)=0,"",VLOOKUP(_xlfn.TEXTBEFORE($J119,";",1,0,1),Table2[[Label]:[Reference(s)]],14,FALSE))</f>
        <v>(1) 2 CFR 200.203;
(3) SAM.gov Assistance Listing;
(5) 31 USC 6102</v>
      </c>
    </row>
    <row r="120" spans="1:19" ht="38.25" x14ac:dyDescent="0.25">
      <c r="A120" s="696">
        <v>2.0299999999999998</v>
      </c>
      <c r="B120" s="620" t="s">
        <v>2266</v>
      </c>
      <c r="C120" s="620" t="s">
        <v>2175</v>
      </c>
      <c r="D120" s="620" t="s">
        <v>2263</v>
      </c>
      <c r="E120" s="695" t="s">
        <v>1688</v>
      </c>
      <c r="F120" s="620" t="s">
        <v>2267</v>
      </c>
      <c r="G120" s="558" t="str">
        <f>IF(VLOOKUP(_xlfn.TEXTBEFORE($J120,";",1,0,1),Table2[[Label]:[Reference(s)]],2,FALSE)=0,"",VLOOKUP(_xlfn.TEXTBEFORE($J120,";",1,0,1),Table2[[Label]:[Reference(s)]],2,FALSE))</f>
        <v>A code that indicates the category of legal entity or individual that is eligible to receive the ultimate benefits of the federal government assistance.</v>
      </c>
      <c r="H120" s="620" t="s">
        <v>1633</v>
      </c>
      <c r="I120" s="620" t="s">
        <v>4506</v>
      </c>
      <c r="J120" s="559" t="s">
        <v>4507</v>
      </c>
      <c r="K120" s="555" t="s">
        <v>2187</v>
      </c>
      <c r="L120" s="558" t="str">
        <f>IF(VLOOKUP(_xlfn.TEXTBEFORE($J120,";",1,0,1),Table2[[Label]:[Reference(s)]],5,FALSE)=0,"",VLOOKUP(_xlfn.TEXTBEFORE($J120,";",1,0,1),Table2[[Label]:[Reference(s)]],5,FALSE))</f>
        <v>String</v>
      </c>
      <c r="M120" s="558" t="str">
        <f>IF(VLOOKUP(_xlfn.TEXTBEFORE($J120,";",1,0,1),Table2[[Label]:[Reference(s)]],6,FALSE)=0,"",VLOOKUP(_xlfn.TEXTBEFORE($J120,";",1,0,1),Table2[[Label]:[Reference(s)]],6,FALSE))</f>
        <v>AANNNN</v>
      </c>
      <c r="N120" s="558">
        <f>IF(VLOOKUP(_xlfn.TEXTBEFORE($J120,";",1,0,1),Table2[[Label]:[Reference(s)]],7,FALSE)=0,"",VLOOKUP(_xlfn.TEXTBEFORE($J120,";",1,0,1),Table2[[Label]:[Reference(s)]],7,FALSE))</f>
        <v>6</v>
      </c>
      <c r="O120" s="558">
        <f>IF(VLOOKUP(_xlfn.TEXTBEFORE($J120,";",1,0,1),Table2[[Label]:[Reference(s)]],8,FALSE)=0,"",VLOOKUP(_xlfn.TEXTBEFORE($J120,";",1,0,1),Table2[[Label]:[Reference(s)]],8,FALSE))</f>
        <v>6</v>
      </c>
      <c r="P120" s="558" t="str">
        <f>IF(VLOOKUP(_xlfn.TEXTBEFORE($J120,";",1,0,1),Table2[[Label]:[Reference(s)]],9,FALSE)=0,"",VLOOKUP(_xlfn.TEXTBEFORE($J120,";",1,0,1),Table2[[Label]:[Reference(s)]],9,FALSE))</f>
        <v>Please follow these instructions: Use domain values outlined in the 'Entity Types' tab</v>
      </c>
      <c r="Q120" s="558" t="str">
        <f>IF(VLOOKUP(_xlfn.TEXTBEFORE($J120,";",1,0,1),Table2[[Label]:[Reference(s)]],10,FALSE)=0,"",VLOOKUP(_xlfn.TEXTBEFORE($J120,";",1,0,1),Table2[[Label]:[Reference(s)]],10,FALSE))</f>
        <v/>
      </c>
      <c r="R120" s="558" t="str">
        <f>IFERROR(MID(IF(VLOOKUP(_xlfn.TEXTBEFORE($J120,";",1,0,1),Table2[[Label]:[Reference(s)]],13,FALSE)=0,"",VLOOKUP(_xlfn.TEXTBEFORE($J120,";",1,0,1),Table2[[Label]:[Reference(s)]],13,FALSE)), FIND("(10)", IF(VLOOKUP(_xlfn.TEXTBEFORE($J120,";",1,0,1),Table2[[Label]:[Reference(s)]],13,FALSE)=0,"",VLOOKUP(_xlfn.TEXTBEFORE($J120,";",1,0,1),Table2[[Label]:[Reference(s)]],13,FALSE))), LEN(IF(VLOOKUP(_xlfn.TEXTBEFORE($J120,";",1,0,1),Table2[[Label]:[Reference(s)]],13,FALSE)=0,"",VLOOKUP(_xlfn.TEXTBEFORE($J120,";",1,0,1),Table2[[Label]:[Reference(s)]],13,FALSE)))),"")</f>
        <v/>
      </c>
      <c r="S120" s="560" t="str">
        <f>IF(VLOOKUP(_xlfn.TEXTBEFORE($J120,";",1,0,1),Table2[[Label]:[Reference(s)]],14,FALSE)=0,"",VLOOKUP(_xlfn.TEXTBEFORE($J120,";",1,0,1),Table2[[Label]:[Reference(s)]],14,FALSE))</f>
        <v>(1) 2 CFR 200.203;
(3) SAM.gov Assistance Listing;
(5) 31 USC 6102</v>
      </c>
    </row>
    <row r="121" spans="1:19" ht="38.25" x14ac:dyDescent="0.25">
      <c r="A121" s="697"/>
      <c r="B121" s="610"/>
      <c r="C121" s="610"/>
      <c r="D121" s="610"/>
      <c r="E121" s="692"/>
      <c r="F121" s="610"/>
      <c r="G121" s="534" t="str">
        <f>IF(VLOOKUP(_xlfn.TEXTBEFORE($J121,";",1,0,1),Table2[[Label]:[Reference(s)]],2,FALSE)=0,"",VLOOKUP(_xlfn.TEXTBEFORE($J121,";",1,0,1),Table2[[Label]:[Reference(s)]],2,FALSE))</f>
        <v>The name of the category of legal entity or individual that is eligible to receive the ultimate benefits of the federal government assistance.</v>
      </c>
      <c r="H121" s="610"/>
      <c r="I121" s="610"/>
      <c r="J121" s="548" t="s">
        <v>4508</v>
      </c>
      <c r="K121" s="549" t="s">
        <v>2187</v>
      </c>
      <c r="L121" s="534" t="str">
        <f>IF(VLOOKUP(_xlfn.TEXTBEFORE($J121,";",1,0,1),Table2[[Label]:[Reference(s)]],5,FALSE)=0,"",VLOOKUP(_xlfn.TEXTBEFORE($J121,";",1,0,1),Table2[[Label]:[Reference(s)]],5,FALSE))</f>
        <v>String</v>
      </c>
      <c r="M121" s="534" t="str">
        <f>IF(VLOOKUP(_xlfn.TEXTBEFORE($J121,";",1,0,1),Table2[[Label]:[Reference(s)]],6,FALSE)=0,"",VLOOKUP(_xlfn.TEXTBEFORE($J121,";",1,0,1),Table2[[Label]:[Reference(s)]],6,FALSE))</f>
        <v/>
      </c>
      <c r="N121" s="534" t="str">
        <f>IF(VLOOKUP(_xlfn.TEXTBEFORE($J121,";",1,0,1),Table2[[Label]:[Reference(s)]],7,FALSE)=0,"",VLOOKUP(_xlfn.TEXTBEFORE($J121,";",1,0,1),Table2[[Label]:[Reference(s)]],7,FALSE))</f>
        <v/>
      </c>
      <c r="O121" s="534">
        <f>IF(VLOOKUP(_xlfn.TEXTBEFORE($J121,";",1,0,1),Table2[[Label]:[Reference(s)]],8,FALSE)=0,"",VLOOKUP(_xlfn.TEXTBEFORE($J121,";",1,0,1),Table2[[Label]:[Reference(s)]],8,FALSE))</f>
        <v>255</v>
      </c>
      <c r="P121" s="534" t="str">
        <f>IF(VLOOKUP(_xlfn.TEXTBEFORE($J121,";",1,0,1),Table2[[Label]:[Reference(s)]],9,FALSE)=0,"",VLOOKUP(_xlfn.TEXTBEFORE($J121,";",1,0,1),Table2[[Label]:[Reference(s)]],9,FALSE))</f>
        <v>Please follow these instructions: Use domain values outlined in the 'Entity Types' tab</v>
      </c>
      <c r="Q121" s="534" t="str">
        <f>IF(VLOOKUP(_xlfn.TEXTBEFORE($J121,";",1,0,1),Table2[[Label]:[Reference(s)]],10,FALSE)=0,"",VLOOKUP(_xlfn.TEXTBEFORE($J121,";",1,0,1),Table2[[Label]:[Reference(s)]],10,FALSE))</f>
        <v/>
      </c>
      <c r="R121" s="534" t="str">
        <f>IFERROR(MID(IF(VLOOKUP(_xlfn.TEXTBEFORE($J121,";",1,0,1),Table2[[Label]:[Reference(s)]],13,FALSE)=0,"",VLOOKUP(_xlfn.TEXTBEFORE($J121,";",1,0,1),Table2[[Label]:[Reference(s)]],13,FALSE)), FIND("(10)", IF(VLOOKUP(_xlfn.TEXTBEFORE($J121,";",1,0,1),Table2[[Label]:[Reference(s)]],13,FALSE)=0,"",VLOOKUP(_xlfn.TEXTBEFORE($J121,";",1,0,1),Table2[[Label]:[Reference(s)]],13,FALSE))), LEN(IF(VLOOKUP(_xlfn.TEXTBEFORE($J121,";",1,0,1),Table2[[Label]:[Reference(s)]],13,FALSE)=0,"",VLOOKUP(_xlfn.TEXTBEFORE($J121,";",1,0,1),Table2[[Label]:[Reference(s)]],13,FALSE)))),"")</f>
        <v/>
      </c>
      <c r="S121" s="550" t="str">
        <f>IF(VLOOKUP(_xlfn.TEXTBEFORE($J121,";",1,0,1),Table2[[Label]:[Reference(s)]],14,FALSE)=0,"",VLOOKUP(_xlfn.TEXTBEFORE($J121,";",1,0,1),Table2[[Label]:[Reference(s)]],14,FALSE))</f>
        <v>(1) 2 CFR 200.203;
(5) 31 USC 6102</v>
      </c>
    </row>
    <row r="122" spans="1:19" ht="38.25" x14ac:dyDescent="0.25">
      <c r="A122" s="697"/>
      <c r="B122" s="610"/>
      <c r="C122" s="610"/>
      <c r="D122" s="610"/>
      <c r="E122" s="692" t="s">
        <v>1690</v>
      </c>
      <c r="F122" s="610" t="s">
        <v>1804</v>
      </c>
      <c r="G122" s="534" t="str">
        <f>IF(VLOOKUP(_xlfn.TEXTBEFORE($J122,";",1,0,1),Table2[[Label]:[Reference(s)]],2,FALSE)=0,"",VLOOKUP(_xlfn.TEXTBEFORE($J122,";",1,0,1),Table2[[Label]:[Reference(s)]],2,FALSE))</f>
        <v>A code that indicates the significant characteristic of legal entity or individual that is eligible to receive the ultimate benefits of the federal government assistance.</v>
      </c>
      <c r="H122" s="610" t="s">
        <v>1638</v>
      </c>
      <c r="I122" s="610" t="s">
        <v>4509</v>
      </c>
      <c r="J122" s="548" t="s">
        <v>4510</v>
      </c>
      <c r="K122" s="549" t="s">
        <v>2187</v>
      </c>
      <c r="L122" s="534" t="str">
        <f>IF(VLOOKUP(_xlfn.TEXTBEFORE($J122,";",1,0,1),Table2[[Label]:[Reference(s)]],5,FALSE)=0,"",VLOOKUP(_xlfn.TEXTBEFORE($J122,";",1,0,1),Table2[[Label]:[Reference(s)]],5,FALSE))</f>
        <v>String</v>
      </c>
      <c r="M122" s="534" t="str">
        <f>IF(VLOOKUP(_xlfn.TEXTBEFORE($J122,";",1,0,1),Table2[[Label]:[Reference(s)]],6,FALSE)=0,"",VLOOKUP(_xlfn.TEXTBEFORE($J122,";",1,0,1),Table2[[Label]:[Reference(s)]],6,FALSE))</f>
        <v>AANNNN</v>
      </c>
      <c r="N122" s="534">
        <f>IF(VLOOKUP(_xlfn.TEXTBEFORE($J122,";",1,0,1),Table2[[Label]:[Reference(s)]],7,FALSE)=0,"",VLOOKUP(_xlfn.TEXTBEFORE($J122,";",1,0,1),Table2[[Label]:[Reference(s)]],7,FALSE))</f>
        <v>6</v>
      </c>
      <c r="O122" s="534">
        <f>IF(VLOOKUP(_xlfn.TEXTBEFORE($J122,";",1,0,1),Table2[[Label]:[Reference(s)]],8,FALSE)=0,"",VLOOKUP(_xlfn.TEXTBEFORE($J122,";",1,0,1),Table2[[Label]:[Reference(s)]],8,FALSE))</f>
        <v>6</v>
      </c>
      <c r="P122" s="534" t="str">
        <f>IF(VLOOKUP(_xlfn.TEXTBEFORE($J122,";",1,0,1),Table2[[Label]:[Reference(s)]],9,FALSE)=0,"",VLOOKUP(_xlfn.TEXTBEFORE($J122,";",1,0,1),Table2[[Label]:[Reference(s)]],9,FALSE))</f>
        <v>Please follow these instructions: Use domain values outlined in the 'Entity Attributes' tab</v>
      </c>
      <c r="Q122" s="534" t="str">
        <f>IF(VLOOKUP(_xlfn.TEXTBEFORE($J122,";",1,0,1),Table2[[Label]:[Reference(s)]],10,FALSE)=0,"",VLOOKUP(_xlfn.TEXTBEFORE($J122,";",1,0,1),Table2[[Label]:[Reference(s)]],10,FALSE))</f>
        <v/>
      </c>
      <c r="R122" s="534" t="str">
        <f>IFERROR(MID(IF(VLOOKUP(_xlfn.TEXTBEFORE($J122,";",1,0,1),Table2[[Label]:[Reference(s)]],13,FALSE)=0,"",VLOOKUP(_xlfn.TEXTBEFORE($J122,";",1,0,1),Table2[[Label]:[Reference(s)]],13,FALSE)), FIND("(10)", IF(VLOOKUP(_xlfn.TEXTBEFORE($J122,";",1,0,1),Table2[[Label]:[Reference(s)]],13,FALSE)=0,"",VLOOKUP(_xlfn.TEXTBEFORE($J122,";",1,0,1),Table2[[Label]:[Reference(s)]],13,FALSE))), LEN(IF(VLOOKUP(_xlfn.TEXTBEFORE($J122,";",1,0,1),Table2[[Label]:[Reference(s)]],13,FALSE)=0,"",VLOOKUP(_xlfn.TEXTBEFORE($J122,";",1,0,1),Table2[[Label]:[Reference(s)]],13,FALSE)))),"")</f>
        <v/>
      </c>
      <c r="S122" s="550" t="str">
        <f>IF(VLOOKUP(_xlfn.TEXTBEFORE($J122,";",1,0,1),Table2[[Label]:[Reference(s)]],14,FALSE)=0,"",VLOOKUP(_xlfn.TEXTBEFORE($J122,";",1,0,1),Table2[[Label]:[Reference(s)]],14,FALSE))</f>
        <v>(1) 2 CFR 200.203;
(5) 31 USC 6102</v>
      </c>
    </row>
    <row r="123" spans="1:19" ht="39" thickBot="1" x14ac:dyDescent="0.3">
      <c r="A123" s="697"/>
      <c r="B123" s="610"/>
      <c r="C123" s="610"/>
      <c r="D123" s="610"/>
      <c r="E123" s="692"/>
      <c r="F123" s="610"/>
      <c r="G123" s="534" t="str">
        <f>IF(VLOOKUP(_xlfn.TEXTBEFORE($J123,";",1,0,1),Table2[[Label]:[Reference(s)]],2,FALSE)=0,"",VLOOKUP(_xlfn.TEXTBEFORE($J123,";",1,0,1),Table2[[Label]:[Reference(s)]],2,FALSE))</f>
        <v>The name of a significant characteristic of a legal entity or individual that is eligible to receive the ultimate benefits of the federal government assistance.</v>
      </c>
      <c r="H123" s="610"/>
      <c r="I123" s="610"/>
      <c r="J123" s="548" t="s">
        <v>4511</v>
      </c>
      <c r="K123" s="549" t="s">
        <v>2187</v>
      </c>
      <c r="L123" s="534" t="str">
        <f>IF(VLOOKUP(_xlfn.TEXTBEFORE($J123,";",1,0,1),Table2[[Label]:[Reference(s)]],5,FALSE)=0,"",VLOOKUP(_xlfn.TEXTBEFORE($J123,";",1,0,1),Table2[[Label]:[Reference(s)]],5,FALSE))</f>
        <v>String</v>
      </c>
      <c r="M123" s="534" t="str">
        <f>IF(VLOOKUP(_xlfn.TEXTBEFORE($J123,";",1,0,1),Table2[[Label]:[Reference(s)]],6,FALSE)=0,"",VLOOKUP(_xlfn.TEXTBEFORE($J123,";",1,0,1),Table2[[Label]:[Reference(s)]],6,FALSE))</f>
        <v/>
      </c>
      <c r="N123" s="534" t="str">
        <f>IF(VLOOKUP(_xlfn.TEXTBEFORE($J123,";",1,0,1),Table2[[Label]:[Reference(s)]],7,FALSE)=0,"",VLOOKUP(_xlfn.TEXTBEFORE($J123,";",1,0,1),Table2[[Label]:[Reference(s)]],7,FALSE))</f>
        <v/>
      </c>
      <c r="O123" s="534">
        <f>IF(VLOOKUP(_xlfn.TEXTBEFORE($J123,";",1,0,1),Table2[[Label]:[Reference(s)]],8,FALSE)=0,"",VLOOKUP(_xlfn.TEXTBEFORE($J123,";",1,0,1),Table2[[Label]:[Reference(s)]],8,FALSE))</f>
        <v>255</v>
      </c>
      <c r="P123" s="534" t="str">
        <f>IF(VLOOKUP(_xlfn.TEXTBEFORE($J123,";",1,0,1),Table2[[Label]:[Reference(s)]],9,FALSE)=0,"",VLOOKUP(_xlfn.TEXTBEFORE($J123,";",1,0,1),Table2[[Label]:[Reference(s)]],9,FALSE))</f>
        <v>Please follow these instructions: Use domain values outlined in the 'Entity Attributes' tab</v>
      </c>
      <c r="Q123" s="534" t="str">
        <f>IF(VLOOKUP(_xlfn.TEXTBEFORE($J123,";",1,0,1),Table2[[Label]:[Reference(s)]],10,FALSE)=0,"",VLOOKUP(_xlfn.TEXTBEFORE($J123,";",1,0,1),Table2[[Label]:[Reference(s)]],10,FALSE))</f>
        <v/>
      </c>
      <c r="R123" s="534" t="str">
        <f>IFERROR(MID(IF(VLOOKUP(_xlfn.TEXTBEFORE($J123,";",1,0,1),Table2[[Label]:[Reference(s)]],13,FALSE)=0,"",VLOOKUP(_xlfn.TEXTBEFORE($J123,";",1,0,1),Table2[[Label]:[Reference(s)]],13,FALSE)), FIND("(10)", IF(VLOOKUP(_xlfn.TEXTBEFORE($J123,";",1,0,1),Table2[[Label]:[Reference(s)]],13,FALSE)=0,"",VLOOKUP(_xlfn.TEXTBEFORE($J123,";",1,0,1),Table2[[Label]:[Reference(s)]],13,FALSE))), LEN(IF(VLOOKUP(_xlfn.TEXTBEFORE($J123,";",1,0,1),Table2[[Label]:[Reference(s)]],13,FALSE)=0,"",VLOOKUP(_xlfn.TEXTBEFORE($J123,";",1,0,1),Table2[[Label]:[Reference(s)]],13,FALSE)))),"")</f>
        <v/>
      </c>
      <c r="S123" s="550" t="str">
        <f>IF(VLOOKUP(_xlfn.TEXTBEFORE($J123,";",1,0,1),Table2[[Label]:[Reference(s)]],14,FALSE)=0,"",VLOOKUP(_xlfn.TEXTBEFORE($J123,";",1,0,1),Table2[[Label]:[Reference(s)]],14,FALSE))</f>
        <v>(1) 2 CFR 200.203;
(5) 31 USC 6102</v>
      </c>
    </row>
    <row r="124" spans="1:19" ht="60.6" customHeight="1" thickBot="1" x14ac:dyDescent="0.3">
      <c r="A124" s="582">
        <v>2.04</v>
      </c>
      <c r="B124" s="583" t="s">
        <v>2268</v>
      </c>
      <c r="C124" s="584" t="s">
        <v>2175</v>
      </c>
      <c r="D124" s="585" t="s">
        <v>2236</v>
      </c>
      <c r="E124" s="556" t="s">
        <v>1692</v>
      </c>
      <c r="F124" s="557" t="s">
        <v>2269</v>
      </c>
      <c r="G124" s="558" t="str">
        <f>IF(VLOOKUP(_xlfn.TEXTBEFORE($J124,";",1,0,1),Table2[[Label]:[Reference(s)]],2,FALSE)=0,"",VLOOKUP(_xlfn.TEXTBEFORE($J124,";",1,0,1),Table2[[Label]:[Reference(s)]],2,FALSE))</f>
        <v>A description outside of the defined beneficiary types/attributes of who may receive the ultimate benefits from the federal government assistance, including any additional information on existing beneficiary types.</v>
      </c>
      <c r="H124" s="557" t="s">
        <v>4512</v>
      </c>
      <c r="I124" s="557" t="s">
        <v>1639</v>
      </c>
      <c r="J124" s="559" t="s">
        <v>4513</v>
      </c>
      <c r="K124" s="555" t="s">
        <v>2187</v>
      </c>
      <c r="L124" s="558" t="str">
        <f>IF(VLOOKUP(_xlfn.TEXTBEFORE($J124,";",1,0,1),Table2[[Label]:[Reference(s)]],5,FALSE)=0,"",VLOOKUP(_xlfn.TEXTBEFORE($J124,";",1,0,1),Table2[[Label]:[Reference(s)]],5,FALSE))</f>
        <v>String</v>
      </c>
      <c r="M124" s="558" t="str">
        <f>IF(VLOOKUP(_xlfn.TEXTBEFORE($J124,";",1,0,1),Table2[[Label]:[Reference(s)]],6,FALSE)=0,"",VLOOKUP(_xlfn.TEXTBEFORE($J124,";",1,0,1),Table2[[Label]:[Reference(s)]],6,FALSE))</f>
        <v/>
      </c>
      <c r="N124" s="558" t="str">
        <f>IF(VLOOKUP(_xlfn.TEXTBEFORE($J124,";",1,0,1),Table2[[Label]:[Reference(s)]],7,FALSE)=0,"",VLOOKUP(_xlfn.TEXTBEFORE($J124,";",1,0,1),Table2[[Label]:[Reference(s)]],7,FALSE))</f>
        <v/>
      </c>
      <c r="O124" s="558" t="str">
        <f>IF(VLOOKUP(_xlfn.TEXTBEFORE($J124,";",1,0,1),Table2[[Label]:[Reference(s)]],8,FALSE)=0,"",VLOOKUP(_xlfn.TEXTBEFORE($J124,";",1,0,1),Table2[[Label]:[Reference(s)]],8,FALSE))</f>
        <v>(3) 2000</v>
      </c>
      <c r="P124" s="558" t="str">
        <f>IF(VLOOKUP(_xlfn.TEXTBEFORE($J124,";",1,0,1),Table2[[Label]:[Reference(s)]],9,FALSE)=0,"",VLOOKUP(_xlfn.TEXTBEFORE($J124,";",1,0,1),Table2[[Label]:[Reference(s)]],9,FALSE))</f>
        <v/>
      </c>
      <c r="Q124" s="558" t="str">
        <f>IF(VLOOKUP(_xlfn.TEXTBEFORE($J124,";",1,0,1),Table2[[Label]:[Reference(s)]],10,FALSE)=0,"",VLOOKUP(_xlfn.TEXTBEFORE($J124,";",1,0,1),Table2[[Label]:[Reference(s)]],10,FALSE))</f>
        <v/>
      </c>
      <c r="R124" s="558" t="str">
        <f>IFERROR(MID(IF(VLOOKUP(_xlfn.TEXTBEFORE($J124,";",1,0,1),Table2[[Label]:[Reference(s)]],13,FALSE)=0,"",VLOOKUP(_xlfn.TEXTBEFORE($J124,";",1,0,1),Table2[[Label]:[Reference(s)]],13,FALSE)), FIND("(10)", IF(VLOOKUP(_xlfn.TEXTBEFORE($J124,";",1,0,1),Table2[[Label]:[Reference(s)]],13,FALSE)=0,"",VLOOKUP(_xlfn.TEXTBEFORE($J124,";",1,0,1),Table2[[Label]:[Reference(s)]],13,FALSE))), LEN(IF(VLOOKUP(_xlfn.TEXTBEFORE($J124,";",1,0,1),Table2[[Label]:[Reference(s)]],13,FALSE)=0,"",VLOOKUP(_xlfn.TEXTBEFORE($J124,";",1,0,1),Table2[[Label]:[Reference(s)]],13,FALSE)))),"")</f>
        <v/>
      </c>
      <c r="S124" s="560" t="str">
        <f>IF(VLOOKUP(_xlfn.TEXTBEFORE($J124,";",1,0,1),Table2[[Label]:[Reference(s)]],14,FALSE)=0,"",VLOOKUP(_xlfn.TEXTBEFORE($J124,";",1,0,1),Table2[[Label]:[Reference(s)]],14,FALSE))</f>
        <v>(1) 2 CFR 200.203;
(3) SAM.gov Assistance Listing;
(5) 31 USC 6102</v>
      </c>
    </row>
    <row r="125" spans="1:19" s="51" customFormat="1" ht="80.25" customHeight="1" x14ac:dyDescent="0.25">
      <c r="A125" s="696">
        <v>2.0499999999999998</v>
      </c>
      <c r="B125" s="620" t="s">
        <v>2270</v>
      </c>
      <c r="C125" s="704" t="s">
        <v>2175</v>
      </c>
      <c r="D125" s="620" t="s">
        <v>2263</v>
      </c>
      <c r="E125" s="556" t="s">
        <v>2271</v>
      </c>
      <c r="F125" s="557" t="s">
        <v>2272</v>
      </c>
      <c r="G125" s="558" t="str">
        <f>IF(VLOOKUP(_xlfn.TEXTBEFORE($J125,";",1,0,1),Table2[[Label]:[Reference(s)]],2,FALSE)=0,"",VLOOKUP(_xlfn.TEXTBEFORE($J125,";",1,0,1),Table2[[Label]:[Reference(s)]],2,FALSE))</f>
        <v>A code that indicates how agencies intended to restrict their geographic eligibility requirements.</v>
      </c>
      <c r="H125" s="557" t="s">
        <v>1633</v>
      </c>
      <c r="I125" s="557" t="s">
        <v>1639</v>
      </c>
      <c r="J125" s="559" t="s">
        <v>1208</v>
      </c>
      <c r="K125" s="555" t="s">
        <v>1640</v>
      </c>
      <c r="L125" s="558" t="str">
        <f>IF(VLOOKUP(_xlfn.TEXTBEFORE($J125,";",1,0,1),Table2[[Label]:[Reference(s)]],5,FALSE)=0,"",VLOOKUP(_xlfn.TEXTBEFORE($J125,";",1,0,1),Table2[[Label]:[Reference(s)]],5,FALSE))</f>
        <v>String</v>
      </c>
      <c r="M125" s="558" t="str">
        <f>IF(VLOOKUP(_xlfn.TEXTBEFORE($J125,";",1,0,1),Table2[[Label]:[Reference(s)]],6,FALSE)=0,"",VLOOKUP(_xlfn.TEXTBEFORE($J125,";",1,0,1),Table2[[Label]:[Reference(s)]],6,FALSE))</f>
        <v/>
      </c>
      <c r="N125" s="558" t="str">
        <f>IF(VLOOKUP(_xlfn.TEXTBEFORE($J125,";",1,0,1),Table2[[Label]:[Reference(s)]],7,FALSE)=0,"",VLOOKUP(_xlfn.TEXTBEFORE($J125,";",1,0,1),Table2[[Label]:[Reference(s)]],7,FALSE))</f>
        <v/>
      </c>
      <c r="O125" s="558">
        <f>IF(VLOOKUP(_xlfn.TEXTBEFORE($J125,";",1,0,1),Table2[[Label]:[Reference(s)]],8,FALSE)=0,"",VLOOKUP(_xlfn.TEXTBEFORE($J125,";",1,0,1),Table2[[Label]:[Reference(s)]],8,FALSE))</f>
        <v>1</v>
      </c>
      <c r="P125" s="558" t="str">
        <f>IF(VLOOKUP(_xlfn.TEXTBEFORE($J125,";",1,0,1),Table2[[Label]:[Reference(s)]],9,FALSE)=0,"",VLOOKUP(_xlfn.TEXTBEFORE($J125,";",1,0,1),Table2[[Label]:[Reference(s)]],9,FALSE))</f>
        <v>A = Entity Location - Census;
P = Place of Performance - Census;
C = Other - Census;
O = Other - Non-Census;
N = N/A</v>
      </c>
      <c r="Q125" s="558" t="s">
        <v>1211</v>
      </c>
      <c r="R125" s="558" t="str">
        <f>IFERROR(MID(IF(VLOOKUP(_xlfn.TEXTBEFORE($J125,";",1,0,1),Table2[[Label]:[Reference(s)]],13,FALSE)=0,"",VLOOKUP(_xlfn.TEXTBEFORE($J125,";",1,0,1),Table2[[Label]:[Reference(s)]],13,FALSE)), FIND("(10)", IF(VLOOKUP(_xlfn.TEXTBEFORE($J125,";",1,0,1),Table2[[Label]:[Reference(s)]],13,FALSE)=0,"",VLOOKUP(_xlfn.TEXTBEFORE($J125,";",1,0,1),Table2[[Label]:[Reference(s)]],13,FALSE))), LEN(IF(VLOOKUP(_xlfn.TEXTBEFORE($J125,";",1,0,1),Table2[[Label]:[Reference(s)]],13,FALSE)=0,"",VLOOKUP(_xlfn.TEXTBEFORE($J125,";",1,0,1),Table2[[Label]:[Reference(s)]],13,FALSE)))),"")</f>
        <v/>
      </c>
      <c r="S125" s="560" t="str">
        <f>IF(VLOOKUP(_xlfn.TEXTBEFORE($J125,";",1,0,1),Table2[[Label]:[Reference(s)]],14,FALSE)=0,"",VLOOKUP(_xlfn.TEXTBEFORE($J125,";",1,0,1),Table2[[Label]:[Reference(s)]],14,FALSE))</f>
        <v>(1) Appendix I to Part 200, Title 2</v>
      </c>
    </row>
    <row r="126" spans="1:19" s="51" customFormat="1" ht="114" customHeight="1" x14ac:dyDescent="0.25">
      <c r="A126" s="697"/>
      <c r="B126" s="610"/>
      <c r="C126" s="705"/>
      <c r="D126" s="610"/>
      <c r="E126" s="546" t="s">
        <v>2273</v>
      </c>
      <c r="F126" s="547" t="s">
        <v>2274</v>
      </c>
      <c r="G126" s="534" t="str">
        <f>IF(VLOOKUP(_xlfn.TEXTBEFORE($J126,";",1,0,1),Table2[[Label]:[Reference(s)]],2,FALSE)=0,"",VLOOKUP(_xlfn.TEXTBEFORE($J126,";",1,0,1),Table2[[Label]:[Reference(s)]],2,FALSE))</f>
        <v>The geographical type the agency intends to use for geographic eligibility.</v>
      </c>
      <c r="H126" s="547" t="s">
        <v>4117</v>
      </c>
      <c r="I126" s="547" t="s">
        <v>1694</v>
      </c>
      <c r="J126" s="548" t="s">
        <v>1217</v>
      </c>
      <c r="K126" s="549" t="s">
        <v>1640</v>
      </c>
      <c r="L126" s="534" t="str">
        <f>IF(VLOOKUP(_xlfn.TEXTBEFORE($J126,";",1,0,1),Table2[[Label]:[Reference(s)]],5,FALSE)=0,"",VLOOKUP(_xlfn.TEXTBEFORE($J126,";",1,0,1),Table2[[Label]:[Reference(s)]],5,FALSE))</f>
        <v>String</v>
      </c>
      <c r="M126" s="534" t="str">
        <f>IF(VLOOKUP(_xlfn.TEXTBEFORE($J126,";",1,0,1),Table2[[Label]:[Reference(s)]],6,FALSE)=0,"",VLOOKUP(_xlfn.TEXTBEFORE($J126,";",1,0,1),Table2[[Label]:[Reference(s)]],6,FALSE))</f>
        <v/>
      </c>
      <c r="N126" s="534" t="str">
        <f>IF(VLOOKUP(_xlfn.TEXTBEFORE($J126,";",1,0,1),Table2[[Label]:[Reference(s)]],7,FALSE)=0,"",VLOOKUP(_xlfn.TEXTBEFORE($J126,";",1,0,1),Table2[[Label]:[Reference(s)]],7,FALSE))</f>
        <v/>
      </c>
      <c r="O126" s="534">
        <f>IF(VLOOKUP(_xlfn.TEXTBEFORE($J126,";",1,0,1),Table2[[Label]:[Reference(s)]],8,FALSE)=0,"",VLOOKUP(_xlfn.TEXTBEFORE($J126,";",1,0,1),Table2[[Label]:[Reference(s)]],8,FALSE))</f>
        <v>34</v>
      </c>
      <c r="P126" s="534" t="str">
        <f>IF(VLOOKUP(_xlfn.TEXTBEFORE($J126,";",1,0,1),Table2[[Label]:[Reference(s)]],9,FALSE)=0,"",VLOOKUP(_xlfn.TEXTBEFORE($J126,";",1,0,1),Table2[[Label]:[Reference(s)]],9,FALSE))</f>
        <v>C = County;
M = Metropolitan and Micropolitan Area;
S = State;
Y = Country;
Z = ZIP Code</v>
      </c>
      <c r="Q126" s="534" t="str">
        <f>IF(VLOOKUP(_xlfn.TEXTBEFORE($J126,";",1,0,1),Table2[[Label]:[Reference(s)]],10,FALSE)=0,"",VLOOKUP(_xlfn.TEXTBEFORE($J126,";",1,0,1),Table2[[Label]:[Reference(s)]],10,FALSE))</f>
        <v/>
      </c>
      <c r="R126" s="534" t="str">
        <f>IFERROR(MID(IF(VLOOKUP(_xlfn.TEXTBEFORE($J126,";",1,0,1),Table2[[Label]:[Reference(s)]],13,FALSE)=0,"",VLOOKUP(_xlfn.TEXTBEFORE($J126,";",1,0,1),Table2[[Label]:[Reference(s)]],13,FALSE)), FIND("(10)", IF(VLOOKUP(_xlfn.TEXTBEFORE($J126,";",1,0,1),Table2[[Label]:[Reference(s)]],13,FALSE)=0,"",VLOOKUP(_xlfn.TEXTBEFORE($J126,";",1,0,1),Table2[[Label]:[Reference(s)]],13,FALSE))), LEN(IF(VLOOKUP(_xlfn.TEXTBEFORE($J126,";",1,0,1),Table2[[Label]:[Reference(s)]],13,FALSE)=0,"",VLOOKUP(_xlfn.TEXTBEFORE($J126,";",1,0,1),Table2[[Label]:[Reference(s)]],13,FALSE)))),"")</f>
        <v/>
      </c>
      <c r="S126" s="550" t="str">
        <f>IF(VLOOKUP(_xlfn.TEXTBEFORE($J126,";",1,0,1),Table2[[Label]:[Reference(s)]],14,FALSE)=0,"",VLOOKUP(_xlfn.TEXTBEFORE($J126,";",1,0,1),Table2[[Label]:[Reference(s)]],14,FALSE))</f>
        <v>(1) Appendix I to Part 200, Title 2</v>
      </c>
    </row>
    <row r="127" spans="1:19" s="51" customFormat="1" ht="63.75" x14ac:dyDescent="0.25">
      <c r="A127" s="697"/>
      <c r="B127" s="610"/>
      <c r="C127" s="705"/>
      <c r="D127" s="610"/>
      <c r="E127" s="546" t="s">
        <v>2275</v>
      </c>
      <c r="F127" s="547" t="s">
        <v>2276</v>
      </c>
      <c r="G127" s="534" t="str">
        <f>IF(VLOOKUP(_xlfn.TEXTBEFORE($J127,";",1,0,1),Table2[[Label]:[Reference(s)]],2,FALSE)=0,"",VLOOKUP(_xlfn.TEXTBEFORE($J127,";",1,0,1),Table2[[Label]:[Reference(s)]],2,FALSE))</f>
        <v>The geographical areas the agency intends to use for geographic eligibility based on the geographical types selected.</v>
      </c>
      <c r="H127" s="547" t="s">
        <v>4118</v>
      </c>
      <c r="I127" s="547" t="s">
        <v>1694</v>
      </c>
      <c r="J127" s="548" t="s">
        <v>1214</v>
      </c>
      <c r="K127" s="549" t="s">
        <v>1640</v>
      </c>
      <c r="L127" s="534" t="str">
        <f>IF(VLOOKUP(_xlfn.TEXTBEFORE($J127,";",1,0,1),Table2[[Label]:[Reference(s)]],5,FALSE)=0,"",VLOOKUP(_xlfn.TEXTBEFORE($J127,";",1,0,1),Table2[[Label]:[Reference(s)]],5,FALSE))</f>
        <v>String</v>
      </c>
      <c r="M127" s="534" t="str">
        <f>IF(VLOOKUP(_xlfn.TEXTBEFORE($J127,";",1,0,1),Table2[[Label]:[Reference(s)]],6,FALSE)=0,"",VLOOKUP(_xlfn.TEXTBEFORE($J127,";",1,0,1),Table2[[Label]:[Reference(s)]],6,FALSE))</f>
        <v/>
      </c>
      <c r="N127" s="534" t="str">
        <f>IF(VLOOKUP(_xlfn.TEXTBEFORE($J127,";",1,0,1),Table2[[Label]:[Reference(s)]],7,FALSE)=0,"",VLOOKUP(_xlfn.TEXTBEFORE($J127,";",1,0,1),Table2[[Label]:[Reference(s)]],7,FALSE))</f>
        <v/>
      </c>
      <c r="O127" s="534" t="str">
        <f>IF(VLOOKUP(_xlfn.TEXTBEFORE($J127,";",1,0,1),Table2[[Label]:[Reference(s)]],8,FALSE)=0,"",VLOOKUP(_xlfn.TEXTBEFORE($J127,";",1,0,1),Table2[[Label]:[Reference(s)]],8,FALSE))</f>
        <v/>
      </c>
      <c r="P127" s="534" t="str">
        <f>IF(VLOOKUP(_xlfn.TEXTBEFORE($J127,";",1,0,1),Table2[[Label]:[Reference(s)]],9,FALSE)=0,"",VLOOKUP(_xlfn.TEXTBEFORE($J127,";",1,0,1),Table2[[Label]:[Reference(s)]],9,FALSE))</f>
        <v>Please use the following link as the reference for domain values: https://www.census.gov/geographies/reference-files/time-series/geo/gazetteer-files.html</v>
      </c>
      <c r="Q127" s="534" t="str">
        <f>IF(VLOOKUP(_xlfn.TEXTBEFORE($J127,";",1,0,1),Table2[[Label]:[Reference(s)]],10,FALSE)=0,"",VLOOKUP(_xlfn.TEXTBEFORE($J127,";",1,0,1),Table2[[Label]:[Reference(s)]],10,FALSE))</f>
        <v/>
      </c>
      <c r="R127" s="534" t="str">
        <f>IFERROR(MID(IF(VLOOKUP(_xlfn.TEXTBEFORE($J127,";",1,0,1),Table2[[Label]:[Reference(s)]],13,FALSE)=0,"",VLOOKUP(_xlfn.TEXTBEFORE($J127,";",1,0,1),Table2[[Label]:[Reference(s)]],13,FALSE)), FIND("(10)", IF(VLOOKUP(_xlfn.TEXTBEFORE($J127,";",1,0,1),Table2[[Label]:[Reference(s)]],13,FALSE)=0,"",VLOOKUP(_xlfn.TEXTBEFORE($J127,";",1,0,1),Table2[[Label]:[Reference(s)]],13,FALSE))), LEN(IF(VLOOKUP(_xlfn.TEXTBEFORE($J127,";",1,0,1),Table2[[Label]:[Reference(s)]],13,FALSE)=0,"",VLOOKUP(_xlfn.TEXTBEFORE($J127,";",1,0,1),Table2[[Label]:[Reference(s)]],13,FALSE)))),"")</f>
        <v/>
      </c>
      <c r="S127" s="550" t="str">
        <f>IF(VLOOKUP(_xlfn.TEXTBEFORE($J127,";",1,0,1),Table2[[Label]:[Reference(s)]],14,FALSE)=0,"",VLOOKUP(_xlfn.TEXTBEFORE($J127,";",1,0,1),Table2[[Label]:[Reference(s)]],14,FALSE))</f>
        <v>(1) Appendix I to Part 200, Title 2</v>
      </c>
    </row>
    <row r="128" spans="1:19" s="51" customFormat="1" ht="39" thickBot="1" x14ac:dyDescent="0.3">
      <c r="A128" s="698"/>
      <c r="B128" s="621"/>
      <c r="C128" s="706"/>
      <c r="D128" s="621"/>
      <c r="E128" s="563" t="s">
        <v>2277</v>
      </c>
      <c r="F128" s="564" t="s">
        <v>2278</v>
      </c>
      <c r="G128" s="567" t="str">
        <f>IF(VLOOKUP(_xlfn.TEXTBEFORE($J128,";",1,0,1),Table2[[Label]:[Reference(s)]],2,FALSE)=0,"",VLOOKUP(_xlfn.TEXTBEFORE($J128,";",1,0,1),Table2[[Label]:[Reference(s)]],2,FALSE))</f>
        <v>A description of the geographic eligibility requirements.</v>
      </c>
      <c r="H128" s="564" t="s">
        <v>4119</v>
      </c>
      <c r="I128" s="564" t="s">
        <v>1639</v>
      </c>
      <c r="J128" s="568" t="s">
        <v>1212</v>
      </c>
      <c r="K128" s="562" t="s">
        <v>1640</v>
      </c>
      <c r="L128" s="567" t="str">
        <f>IF(VLOOKUP(_xlfn.TEXTBEFORE($J128,";",1,0,1),Table2[[Label]:[Reference(s)]],5,FALSE)=0,"",VLOOKUP(_xlfn.TEXTBEFORE($J128,";",1,0,1),Table2[[Label]:[Reference(s)]],5,FALSE))</f>
        <v/>
      </c>
      <c r="M128" s="567" t="str">
        <f>IF(VLOOKUP(_xlfn.TEXTBEFORE($J128,";",1,0,1),Table2[[Label]:[Reference(s)]],6,FALSE)=0,"",VLOOKUP(_xlfn.TEXTBEFORE($J128,";",1,0,1),Table2[[Label]:[Reference(s)]],6,FALSE))</f>
        <v/>
      </c>
      <c r="N128" s="567" t="str">
        <f>IF(VLOOKUP(_xlfn.TEXTBEFORE($J128,";",1,0,1),Table2[[Label]:[Reference(s)]],7,FALSE)=0,"",VLOOKUP(_xlfn.TEXTBEFORE($J128,";",1,0,1),Table2[[Label]:[Reference(s)]],7,FALSE))</f>
        <v/>
      </c>
      <c r="O128" s="567" t="str">
        <f>IF(VLOOKUP(_xlfn.TEXTBEFORE($J128,";",1,0,1),Table2[[Label]:[Reference(s)]],8,FALSE)=0,"",VLOOKUP(_xlfn.TEXTBEFORE($J128,";",1,0,1),Table2[[Label]:[Reference(s)]],8,FALSE))</f>
        <v/>
      </c>
      <c r="P128" s="567" t="str">
        <f>IF(VLOOKUP(_xlfn.TEXTBEFORE($J128,";",1,0,1),Table2[[Label]:[Reference(s)]],9,FALSE)=0,"",VLOOKUP(_xlfn.TEXTBEFORE($J128,";",1,0,1),Table2[[Label]:[Reference(s)]],9,FALSE))</f>
        <v/>
      </c>
      <c r="Q128" s="567" t="str">
        <f>IF(VLOOKUP(_xlfn.TEXTBEFORE($J128,";",1,0,1),Table2[[Label]:[Reference(s)]],10,FALSE)=0,"",VLOOKUP(_xlfn.TEXTBEFORE($J128,";",1,0,1),Table2[[Label]:[Reference(s)]],10,FALSE))</f>
        <v/>
      </c>
      <c r="R128" s="567" t="str">
        <f>IFERROR(MID(IF(VLOOKUP(_xlfn.TEXTBEFORE($J128,";",1,0,1),Table2[[Label]:[Reference(s)]],13,FALSE)=0,"",VLOOKUP(_xlfn.TEXTBEFORE($J128,";",1,0,1),Table2[[Label]:[Reference(s)]],13,FALSE)), FIND("(10)", IF(VLOOKUP(_xlfn.TEXTBEFORE($J128,";",1,0,1),Table2[[Label]:[Reference(s)]],13,FALSE)=0,"",VLOOKUP(_xlfn.TEXTBEFORE($J128,";",1,0,1),Table2[[Label]:[Reference(s)]],13,FALSE))), LEN(IF(VLOOKUP(_xlfn.TEXTBEFORE($J128,";",1,0,1),Table2[[Label]:[Reference(s)]],13,FALSE)=0,"",VLOOKUP(_xlfn.TEXTBEFORE($J128,";",1,0,1),Table2[[Label]:[Reference(s)]],13,FALSE)))),"")</f>
        <v/>
      </c>
      <c r="S128" s="569" t="str">
        <f>IF(VLOOKUP(_xlfn.TEXTBEFORE($J128,";",1,0,1),Table2[[Label]:[Reference(s)]],14,FALSE)=0,"",VLOOKUP(_xlfn.TEXTBEFORE($J128,";",1,0,1),Table2[[Label]:[Reference(s)]],14,FALSE))</f>
        <v>(1) Appendix I to Part 200, Title 2</v>
      </c>
    </row>
    <row r="129" spans="1:19" ht="51" x14ac:dyDescent="0.25">
      <c r="A129" s="696">
        <v>2.06</v>
      </c>
      <c r="B129" s="620" t="s">
        <v>2279</v>
      </c>
      <c r="C129" s="620" t="s">
        <v>2175</v>
      </c>
      <c r="D129" s="620" t="s">
        <v>2236</v>
      </c>
      <c r="E129" s="546" t="s">
        <v>2280</v>
      </c>
      <c r="F129" s="547" t="s">
        <v>2281</v>
      </c>
      <c r="G129" s="534" t="str">
        <f>IF(VLOOKUP(_xlfn.TEXTBEFORE($J129,";",1,0,1),Table2[[Label]:[Reference(s)]],2,FALSE)=0,"",VLOOKUP(_xlfn.TEXTBEFORE($J129,";",1,0,1),Table2[[Label]:[Reference(s)]],2,FALSE))</f>
        <v>A description outlining specific qualifications, criteria, or conditions beyond standard eligibility requirements that the Principal Investigator (PI) or Project Director (PD) must meet to be eligible for a grant award.</v>
      </c>
      <c r="H129" s="547" t="s">
        <v>1638</v>
      </c>
      <c r="I129" s="547" t="s">
        <v>1639</v>
      </c>
      <c r="J129" s="548" t="s">
        <v>1169</v>
      </c>
      <c r="K129" s="549" t="s">
        <v>1640</v>
      </c>
      <c r="L129" s="534" t="str">
        <f>IF(VLOOKUP(_xlfn.TEXTBEFORE($J129,";",1,0,1),Table2[[Label]:[Reference(s)]],5,FALSE)=0,"",VLOOKUP(_xlfn.TEXTBEFORE($J129,";",1,0,1),Table2[[Label]:[Reference(s)]],5,FALSE))</f>
        <v>String</v>
      </c>
      <c r="M129" s="534" t="str">
        <f>IF(VLOOKUP(_xlfn.TEXTBEFORE($J129,";",1,0,1),Table2[[Label]:[Reference(s)]],6,FALSE)=0,"",VLOOKUP(_xlfn.TEXTBEFORE($J129,";",1,0,1),Table2[[Label]:[Reference(s)]],6,FALSE))</f>
        <v/>
      </c>
      <c r="N129" s="534" t="str">
        <f>IF(VLOOKUP(_xlfn.TEXTBEFORE($J129,";",1,0,1),Table2[[Label]:[Reference(s)]],7,FALSE)=0,"",VLOOKUP(_xlfn.TEXTBEFORE($J129,";",1,0,1),Table2[[Label]:[Reference(s)]],7,FALSE))</f>
        <v/>
      </c>
      <c r="O129" s="534">
        <f>IF(VLOOKUP(_xlfn.TEXTBEFORE($J129,";",1,0,1),Table2[[Label]:[Reference(s)]],8,FALSE)=0,"",VLOOKUP(_xlfn.TEXTBEFORE($J129,";",1,0,1),Table2[[Label]:[Reference(s)]],8,FALSE))</f>
        <v>2000</v>
      </c>
      <c r="P129" s="534" t="str">
        <f>IF(VLOOKUP(_xlfn.TEXTBEFORE($J129,";",1,0,1),Table2[[Label]:[Reference(s)]],9,FALSE)=0,"",VLOOKUP(_xlfn.TEXTBEFORE($J129,";",1,0,1),Table2[[Label]:[Reference(s)]],9,FALSE))</f>
        <v/>
      </c>
      <c r="Q129" s="534" t="str">
        <f>IF(VLOOKUP(_xlfn.TEXTBEFORE($J129,";",1,0,1),Table2[[Label]:[Reference(s)]],10,FALSE)=0,"",VLOOKUP(_xlfn.TEXTBEFORE($J129,";",1,0,1),Table2[[Label]:[Reference(s)]],10,FALSE))</f>
        <v/>
      </c>
      <c r="R129" s="534" t="str">
        <f>IFERROR(MID(IF(VLOOKUP(_xlfn.TEXTBEFORE($J129,";",1,0,1),Table2[[Label]:[Reference(s)]],13,FALSE)=0,"",VLOOKUP(_xlfn.TEXTBEFORE($J129,";",1,0,1),Table2[[Label]:[Reference(s)]],13,FALSE)), FIND("(10)", IF(VLOOKUP(_xlfn.TEXTBEFORE($J129,";",1,0,1),Table2[[Label]:[Reference(s)]],13,FALSE)=0,"",VLOOKUP(_xlfn.TEXTBEFORE($J129,";",1,0,1),Table2[[Label]:[Reference(s)]],13,FALSE))), LEN(IF(VLOOKUP(_xlfn.TEXTBEFORE($J129,";",1,0,1),Table2[[Label]:[Reference(s)]],13,FALSE)=0,"",VLOOKUP(_xlfn.TEXTBEFORE($J129,";",1,0,1),Table2[[Label]:[Reference(s)]],13,FALSE)))),"")</f>
        <v/>
      </c>
      <c r="S129" s="550" t="str">
        <f>IF(VLOOKUP(_xlfn.TEXTBEFORE($J129,";",1,0,1),Table2[[Label]:[Reference(s)]],14,FALSE)=0,"",VLOOKUP(_xlfn.TEXTBEFORE($J129,";",1,0,1),Table2[[Label]:[Reference(s)]],14,FALSE))</f>
        <v>(1) Appendix I to Part 200, Title 2</v>
      </c>
    </row>
    <row r="130" spans="1:19" ht="51" x14ac:dyDescent="0.25">
      <c r="A130" s="697"/>
      <c r="B130" s="610"/>
      <c r="C130" s="610"/>
      <c r="D130" s="610"/>
      <c r="E130" s="546" t="s">
        <v>2282</v>
      </c>
      <c r="F130" s="547" t="s">
        <v>2283</v>
      </c>
      <c r="G130" s="534" t="str">
        <f>IF(VLOOKUP(_xlfn.TEXTBEFORE($J130,";",1,0,1),Table2[[Label]:[Reference(s)]],2,FALSE)=0,"",VLOOKUP(_xlfn.TEXTBEFORE($J130,";",1,0,1),Table2[[Label]:[Reference(s)]],2,FALSE))</f>
        <v>A description of the criteria that will be used by the grantmaking agency to assess whether a grant application is complete, including factors that may result in disqualification from further consideration.</v>
      </c>
      <c r="H130" s="547" t="s">
        <v>1638</v>
      </c>
      <c r="I130" s="547" t="s">
        <v>1639</v>
      </c>
      <c r="J130" s="548" t="s">
        <v>1103</v>
      </c>
      <c r="K130" s="549" t="s">
        <v>1640</v>
      </c>
      <c r="L130" s="534" t="str">
        <f>IF(VLOOKUP(_xlfn.TEXTBEFORE($J130,";",1,0,1),Table2[[Label]:[Reference(s)]],5,FALSE)=0,"",VLOOKUP(_xlfn.TEXTBEFORE($J130,";",1,0,1),Table2[[Label]:[Reference(s)]],5,FALSE))</f>
        <v>String</v>
      </c>
      <c r="M130" s="534" t="str">
        <f>IF(VLOOKUP(_xlfn.TEXTBEFORE($J130,";",1,0,1),Table2[[Label]:[Reference(s)]],6,FALSE)=0,"",VLOOKUP(_xlfn.TEXTBEFORE($J130,";",1,0,1),Table2[[Label]:[Reference(s)]],6,FALSE))</f>
        <v/>
      </c>
      <c r="N130" s="534" t="str">
        <f>IF(VLOOKUP(_xlfn.TEXTBEFORE($J130,";",1,0,1),Table2[[Label]:[Reference(s)]],7,FALSE)=0,"",VLOOKUP(_xlfn.TEXTBEFORE($J130,";",1,0,1),Table2[[Label]:[Reference(s)]],7,FALSE))</f>
        <v/>
      </c>
      <c r="O130" s="534">
        <f>IF(VLOOKUP(_xlfn.TEXTBEFORE($J130,";",1,0,1),Table2[[Label]:[Reference(s)]],8,FALSE)=0,"",VLOOKUP(_xlfn.TEXTBEFORE($J130,";",1,0,1),Table2[[Label]:[Reference(s)]],8,FALSE))</f>
        <v>2000</v>
      </c>
      <c r="P130" s="534" t="str">
        <f>IF(VLOOKUP(_xlfn.TEXTBEFORE($J130,";",1,0,1),Table2[[Label]:[Reference(s)]],9,FALSE)=0,"",VLOOKUP(_xlfn.TEXTBEFORE($J130,";",1,0,1),Table2[[Label]:[Reference(s)]],9,FALSE))</f>
        <v/>
      </c>
      <c r="Q130" s="534" t="str">
        <f>IF(VLOOKUP(_xlfn.TEXTBEFORE($J130,";",1,0,1),Table2[[Label]:[Reference(s)]],10,FALSE)=0,"",VLOOKUP(_xlfn.TEXTBEFORE($J130,";",1,0,1),Table2[[Label]:[Reference(s)]],10,FALSE))</f>
        <v/>
      </c>
      <c r="R130" s="534" t="str">
        <f>IFERROR(MID(IF(VLOOKUP(_xlfn.TEXTBEFORE($J130,";",1,0,1),Table2[[Label]:[Reference(s)]],13,FALSE)=0,"",VLOOKUP(_xlfn.TEXTBEFORE($J130,";",1,0,1),Table2[[Label]:[Reference(s)]],13,FALSE)), FIND("(10)", IF(VLOOKUP(_xlfn.TEXTBEFORE($J130,";",1,0,1),Table2[[Label]:[Reference(s)]],13,FALSE)=0,"",VLOOKUP(_xlfn.TEXTBEFORE($J130,";",1,0,1),Table2[[Label]:[Reference(s)]],13,FALSE))), LEN(IF(VLOOKUP(_xlfn.TEXTBEFORE($J130,";",1,0,1),Table2[[Label]:[Reference(s)]],13,FALSE)=0,"",VLOOKUP(_xlfn.TEXTBEFORE($J130,";",1,0,1),Table2[[Label]:[Reference(s)]],13,FALSE)))),"")</f>
        <v/>
      </c>
      <c r="S130" s="550" t="str">
        <f>IF(VLOOKUP(_xlfn.TEXTBEFORE($J130,";",1,0,1),Table2[[Label]:[Reference(s)]],14,FALSE)=0,"",VLOOKUP(_xlfn.TEXTBEFORE($J130,";",1,0,1),Table2[[Label]:[Reference(s)]],14,FALSE))</f>
        <v>(1) Appendix I to Part 200, Title 2</v>
      </c>
    </row>
    <row r="131" spans="1:19" ht="38.25" x14ac:dyDescent="0.25">
      <c r="A131" s="697"/>
      <c r="B131" s="610"/>
      <c r="C131" s="610"/>
      <c r="D131" s="610"/>
      <c r="E131" s="546" t="s">
        <v>2284</v>
      </c>
      <c r="F131" s="547" t="s">
        <v>2285</v>
      </c>
      <c r="G131" s="534" t="str">
        <f>IF(VLOOKUP(_xlfn.TEXTBEFORE($J131,";",1,0,1),Table2[[Label]:[Reference(s)]],2,FALSE)=0,"",VLOOKUP(_xlfn.TEXTBEFORE($J131,";",1,0,1),Table2[[Label]:[Reference(s)]],2,FALSE))</f>
        <v xml:space="preserve">A description of the maximum number of applications that may be submitted, either by an organization or by  Principal Investigator or Program Director. </v>
      </c>
      <c r="H131" s="547" t="s">
        <v>1638</v>
      </c>
      <c r="I131" s="547" t="s">
        <v>1639</v>
      </c>
      <c r="J131" s="548" t="s">
        <v>1109</v>
      </c>
      <c r="K131" s="549" t="s">
        <v>1640</v>
      </c>
      <c r="L131" s="534" t="str">
        <f>IF(VLOOKUP(_xlfn.TEXTBEFORE($J131,";",1,0,1),Table2[[Label]:[Reference(s)]],5,FALSE)=0,"",VLOOKUP(_xlfn.TEXTBEFORE($J131,";",1,0,1),Table2[[Label]:[Reference(s)]],5,FALSE))</f>
        <v>String</v>
      </c>
      <c r="M131" s="534" t="str">
        <f>IF(VLOOKUP(_xlfn.TEXTBEFORE($J131,";",1,0,1),Table2[[Label]:[Reference(s)]],6,FALSE)=0,"",VLOOKUP(_xlfn.TEXTBEFORE($J131,";",1,0,1),Table2[[Label]:[Reference(s)]],6,FALSE))</f>
        <v/>
      </c>
      <c r="N131" s="534" t="str">
        <f>IF(VLOOKUP(_xlfn.TEXTBEFORE($J131,";",1,0,1),Table2[[Label]:[Reference(s)]],7,FALSE)=0,"",VLOOKUP(_xlfn.TEXTBEFORE($J131,";",1,0,1),Table2[[Label]:[Reference(s)]],7,FALSE))</f>
        <v/>
      </c>
      <c r="O131" s="534">
        <f>IF(VLOOKUP(_xlfn.TEXTBEFORE($J131,";",1,0,1),Table2[[Label]:[Reference(s)]],8,FALSE)=0,"",VLOOKUP(_xlfn.TEXTBEFORE($J131,";",1,0,1),Table2[[Label]:[Reference(s)]],8,FALSE))</f>
        <v>2000</v>
      </c>
      <c r="P131" s="534" t="str">
        <f>IF(VLOOKUP(_xlfn.TEXTBEFORE($J131,";",1,0,1),Table2[[Label]:[Reference(s)]],9,FALSE)=0,"",VLOOKUP(_xlfn.TEXTBEFORE($J131,";",1,0,1),Table2[[Label]:[Reference(s)]],9,FALSE))</f>
        <v/>
      </c>
      <c r="Q131" s="534" t="str">
        <f>IF(VLOOKUP(_xlfn.TEXTBEFORE($J131,";",1,0,1),Table2[[Label]:[Reference(s)]],10,FALSE)=0,"",VLOOKUP(_xlfn.TEXTBEFORE($J131,";",1,0,1),Table2[[Label]:[Reference(s)]],10,FALSE))</f>
        <v/>
      </c>
      <c r="R131" s="534" t="str">
        <f>IFERROR(MID(IF(VLOOKUP(_xlfn.TEXTBEFORE($J131,";",1,0,1),Table2[[Label]:[Reference(s)]],13,FALSE)=0,"",VLOOKUP(_xlfn.TEXTBEFORE($J131,";",1,0,1),Table2[[Label]:[Reference(s)]],13,FALSE)), FIND("(10)", IF(VLOOKUP(_xlfn.TEXTBEFORE($J131,";",1,0,1),Table2[[Label]:[Reference(s)]],13,FALSE)=0,"",VLOOKUP(_xlfn.TEXTBEFORE($J131,";",1,0,1),Table2[[Label]:[Reference(s)]],13,FALSE))), LEN(IF(VLOOKUP(_xlfn.TEXTBEFORE($J131,";",1,0,1),Table2[[Label]:[Reference(s)]],13,FALSE)=0,"",VLOOKUP(_xlfn.TEXTBEFORE($J131,";",1,0,1),Table2[[Label]:[Reference(s)]],13,FALSE)))),"")</f>
        <v/>
      </c>
      <c r="S131" s="550" t="str">
        <f>IF(VLOOKUP(_xlfn.TEXTBEFORE($J131,";",1,0,1),Table2[[Label]:[Reference(s)]],14,FALSE)=0,"",VLOOKUP(_xlfn.TEXTBEFORE($J131,";",1,0,1),Table2[[Label]:[Reference(s)]],14,FALSE))</f>
        <v>(1) Appendix I to Part 200, Title 2</v>
      </c>
    </row>
    <row r="132" spans="1:19" ht="51.75" thickBot="1" x14ac:dyDescent="0.3">
      <c r="A132" s="698"/>
      <c r="B132" s="621"/>
      <c r="C132" s="621"/>
      <c r="D132" s="621"/>
      <c r="E132" s="563" t="s">
        <v>2286</v>
      </c>
      <c r="F132" s="564" t="s">
        <v>2287</v>
      </c>
      <c r="G132" s="567" t="str">
        <f>IF(VLOOKUP(_xlfn.TEXTBEFORE($J132,";",1,0,1),Table2[[Label]:[Reference(s)]],2,FALSE)=0,"",VLOOKUP(_xlfn.TEXTBEFORE($J132,";",1,0,1),Table2[[Label]:[Reference(s)]],2,FALSE))</f>
        <v>A description of any supplemental qualifications, conditions, or requirements that applicants must meet to be eligible for a grant award, beyond the standard eligibility criteria outlined in the notice of funding opportunity.</v>
      </c>
      <c r="H132" s="564" t="s">
        <v>1638</v>
      </c>
      <c r="I132" s="564" t="s">
        <v>1639</v>
      </c>
      <c r="J132" s="568" t="s">
        <v>1162</v>
      </c>
      <c r="K132" s="562" t="s">
        <v>1640</v>
      </c>
      <c r="L132" s="567" t="str">
        <f>IF(VLOOKUP(_xlfn.TEXTBEFORE($J132,";",1,0,1),Table2[[Label]:[Reference(s)]],5,FALSE)=0,"",VLOOKUP(_xlfn.TEXTBEFORE($J132,";",1,0,1),Table2[[Label]:[Reference(s)]],5,FALSE))</f>
        <v>String</v>
      </c>
      <c r="M132" s="567" t="str">
        <f>IF(VLOOKUP(_xlfn.TEXTBEFORE($J132,";",1,0,1),Table2[[Label]:[Reference(s)]],6,FALSE)=0,"",VLOOKUP(_xlfn.TEXTBEFORE($J132,";",1,0,1),Table2[[Label]:[Reference(s)]],6,FALSE))</f>
        <v/>
      </c>
      <c r="N132" s="567" t="str">
        <f>IF(VLOOKUP(_xlfn.TEXTBEFORE($J132,";",1,0,1),Table2[[Label]:[Reference(s)]],7,FALSE)=0,"",VLOOKUP(_xlfn.TEXTBEFORE($J132,";",1,0,1),Table2[[Label]:[Reference(s)]],7,FALSE))</f>
        <v/>
      </c>
      <c r="O132" s="567">
        <f>IF(VLOOKUP(_xlfn.TEXTBEFORE($J132,";",1,0,1),Table2[[Label]:[Reference(s)]],8,FALSE)=0,"",VLOOKUP(_xlfn.TEXTBEFORE($J132,";",1,0,1),Table2[[Label]:[Reference(s)]],8,FALSE))</f>
        <v>5000</v>
      </c>
      <c r="P132" s="567" t="str">
        <f>IF(VLOOKUP(_xlfn.TEXTBEFORE($J132,";",1,0,1),Table2[[Label]:[Reference(s)]],9,FALSE)=0,"",VLOOKUP(_xlfn.TEXTBEFORE($J132,";",1,0,1),Table2[[Label]:[Reference(s)]],9,FALSE))</f>
        <v/>
      </c>
      <c r="Q132" s="567" t="str">
        <f>IF(VLOOKUP(_xlfn.TEXTBEFORE($J132,";",1,0,1),Table2[[Label]:[Reference(s)]],10,FALSE)=0,"",VLOOKUP(_xlfn.TEXTBEFORE($J132,";",1,0,1),Table2[[Label]:[Reference(s)]],10,FALSE))</f>
        <v/>
      </c>
      <c r="R132" s="567" t="str">
        <f>IFERROR(MID(IF(VLOOKUP(_xlfn.TEXTBEFORE($J132,";",1,0,1),Table2[[Label]:[Reference(s)]],13,FALSE)=0,"",VLOOKUP(_xlfn.TEXTBEFORE($J132,";",1,0,1),Table2[[Label]:[Reference(s)]],13,FALSE)), FIND("(10)", IF(VLOOKUP(_xlfn.TEXTBEFORE($J132,";",1,0,1),Table2[[Label]:[Reference(s)]],13,FALSE)=0,"",VLOOKUP(_xlfn.TEXTBEFORE($J132,";",1,0,1),Table2[[Label]:[Reference(s)]],13,FALSE))), LEN(IF(VLOOKUP(_xlfn.TEXTBEFORE($J132,";",1,0,1),Table2[[Label]:[Reference(s)]],13,FALSE)=0,"",VLOOKUP(_xlfn.TEXTBEFORE($J132,";",1,0,1),Table2[[Label]:[Reference(s)]],13,FALSE)))),"")</f>
        <v/>
      </c>
      <c r="S132" s="569" t="str">
        <f>IF(VLOOKUP(_xlfn.TEXTBEFORE($J132,";",1,0,1),Table2[[Label]:[Reference(s)]],14,FALSE)=0,"",VLOOKUP(_xlfn.TEXTBEFORE($J132,";",1,0,1),Table2[[Label]:[Reference(s)]],14,FALSE))</f>
        <v>(1) Appendix I to Part 200, Title 2</v>
      </c>
    </row>
    <row r="133" spans="1:19" ht="165.75" x14ac:dyDescent="0.25">
      <c r="A133" s="697">
        <v>2.0699999999999998</v>
      </c>
      <c r="B133" s="610" t="s">
        <v>2288</v>
      </c>
      <c r="C133" s="610" t="s">
        <v>2175</v>
      </c>
      <c r="D133" s="610" t="s">
        <v>4514</v>
      </c>
      <c r="E133" s="546" t="s">
        <v>2289</v>
      </c>
      <c r="F133" s="547" t="s">
        <v>4515</v>
      </c>
      <c r="G133" s="534" t="str">
        <f>IF(VLOOKUP(_xlfn.TEXTBEFORE($J133,";",1,0,1),Table2[[Label]:[Reference(s)]],2,FALSE)=0,"",VLOOKUP(_xlfn.TEXTBEFORE($J133,";",1,0,1),Table2[[Label]:[Reference(s)]],2,FALSE))</f>
        <v>A code that indicates whether the program (assistance listing) or funding opportunity project has a formula, cost sharing, or maintenance of effort (MOE) requirement.</v>
      </c>
      <c r="H133" s="547" t="s">
        <v>1633</v>
      </c>
      <c r="I133" s="547" t="s">
        <v>4516</v>
      </c>
      <c r="J133" s="548" t="s">
        <v>4517</v>
      </c>
      <c r="K133" s="549" t="s">
        <v>2187</v>
      </c>
      <c r="L133" s="534" t="str">
        <f>IF(VLOOKUP(_xlfn.TEXTBEFORE($J133,";",1,0,1),Table2[[Label]:[Reference(s)]],5,FALSE)=0,"",VLOOKUP(_xlfn.TEXTBEFORE($J133,";",1,0,1),Table2[[Label]:[Reference(s)]],5,FALSE))</f>
        <v>String</v>
      </c>
      <c r="M133" s="534" t="str">
        <f>IF(VLOOKUP(_xlfn.TEXTBEFORE($J133,";",1,0,1),Table2[[Label]:[Reference(s)]],6,FALSE)=0,"",VLOOKUP(_xlfn.TEXTBEFORE($J133,";",1,0,1),Table2[[Label]:[Reference(s)]],6,FALSE))</f>
        <v>A</v>
      </c>
      <c r="N133" s="534" t="str">
        <f>IF(VLOOKUP(_xlfn.TEXTBEFORE($J133,";",1,0,1),Table2[[Label]:[Reference(s)]],7,FALSE)=0,"",VLOOKUP(_xlfn.TEXTBEFORE($J133,";",1,0,1),Table2[[Label]:[Reference(s)]],7,FALSE))</f>
        <v/>
      </c>
      <c r="O133" s="534">
        <f>IF(VLOOKUP(_xlfn.TEXTBEFORE($J133,";",1,0,1),Table2[[Label]:[Reference(s)]],8,FALSE)=0,"",VLOOKUP(_xlfn.TEXTBEFORE($J133,";",1,0,1),Table2[[Label]:[Reference(s)]],8,FALSE))</f>
        <v>1</v>
      </c>
      <c r="P133" s="534" t="str">
        <f>IF(VLOOKUP(_xlfn.TEXTBEFORE($J133,";",1,0,1),Table2[[Label]:[Reference(s)]],9,FALSE)=0,"",VLOOKUP(_xlfn.TEXTBEFORE($J133,";",1,0,1),Table2[[Label]:[Reference(s)]],9,FALSE))</f>
        <v>M = MOE;
F = Formula;
S = Cost Sharing
N = Not Applicable</v>
      </c>
      <c r="Q133" s="534" t="str">
        <f>IF(VLOOKUP(_xlfn.TEXTBEFORE($J133,";",1,0,1),Table2[[Label]:[Reference(s)]],10,FALSE)=0,"",VLOOKUP(_xlfn.TEXTBEFORE($J133,";",1,0,1),Table2[[Label]:[Reference(s)]],10,FALSE))</f>
        <v>M = This listing has maintenance of effort (MOE) requirements;
F = This listing awards funds to recipients based on a statutory or regulatory formula;
S = This listing has award recipient contribution requirements
N = This listing does not have any statutory/regulatory formula, cost sharing, or maintenance of effort requirements</v>
      </c>
      <c r="R133" s="534" t="str">
        <f>IFERROR(MID(IF(VLOOKUP(_xlfn.TEXTBEFORE($J133,";",1,0,1),Table2[[Label]:[Reference(s)]],13,FALSE)=0,"",VLOOKUP(_xlfn.TEXTBEFORE($J133,";",1,0,1),Table2[[Label]:[Reference(s)]],13,FALSE)), FIND("(10)", IF(VLOOKUP(_xlfn.TEXTBEFORE($J133,";",1,0,1),Table2[[Label]:[Reference(s)]],13,FALSE)=0,"",VLOOKUP(_xlfn.TEXTBEFORE($J133,";",1,0,1),Table2[[Label]:[Reference(s)]],13,FALSE))), LEN(IF(VLOOKUP(_xlfn.TEXTBEFORE($J133,";",1,0,1),Table2[[Label]:[Reference(s)]],13,FALSE)=0,"",VLOOKUP(_xlfn.TEXTBEFORE($J133,";",1,0,1),Table2[[Label]:[Reference(s)]],13,FALSE)))),"")</f>
        <v/>
      </c>
      <c r="S133" s="550" t="str">
        <f>IF(VLOOKUP(_xlfn.TEXTBEFORE($J133,";",1,0,1),Table2[[Label]:[Reference(s)]],14,FALSE)=0,"",VLOOKUP(_xlfn.TEXTBEFORE($J133,";",1,0,1),Table2[[Label]:[Reference(s)]],14,FALSE))</f>
        <v>(1) 2 CFR 200.203;
(3) SAM.gov Assistance Listing;
(5) 31 USC 6102</v>
      </c>
    </row>
    <row r="134" spans="1:19" ht="63.75" x14ac:dyDescent="0.25">
      <c r="A134" s="697"/>
      <c r="B134" s="610"/>
      <c r="C134" s="610"/>
      <c r="D134" s="610"/>
      <c r="E134" s="546" t="s">
        <v>2290</v>
      </c>
      <c r="F134" s="547" t="s">
        <v>2291</v>
      </c>
      <c r="G134" s="535" t="str">
        <f>IF(VLOOKUP(_xlfn.TEXTBEFORE($J134,";",1,0,1),Table2[[Label]:[Reference(s)]],2,FALSE)=0,"",VLOOKUP(_xlfn.TEXTBEFORE($J134,";",1,0,1),Table2[[Label]:[Reference(s)]],2,FALSE))</f>
        <v>A descriptive summary or excerpt of statutory formula or administrative rule authorizing formula-based award recipient selection, including any additional information related to awardee determination and selection.</v>
      </c>
      <c r="H134" s="547" t="s">
        <v>4121</v>
      </c>
      <c r="I134" s="547" t="s">
        <v>1639</v>
      </c>
      <c r="J134" s="548" t="s">
        <v>1044</v>
      </c>
      <c r="K134" s="549" t="s">
        <v>1640</v>
      </c>
      <c r="L134" s="534" t="str">
        <f>IF(VLOOKUP(_xlfn.TEXTBEFORE($J134,";",1,0,1),Table2[[Label]:[Reference(s)]],5,FALSE)=0,"",VLOOKUP(_xlfn.TEXTBEFORE($J134,";",1,0,1),Table2[[Label]:[Reference(s)]],5,FALSE))</f>
        <v>String</v>
      </c>
      <c r="M134" s="534" t="str">
        <f>IF(VLOOKUP(_xlfn.TEXTBEFORE($J134,";",1,0,1),Table2[[Label]:[Reference(s)]],6,FALSE)=0,"",VLOOKUP(_xlfn.TEXTBEFORE($J134,";",1,0,1),Table2[[Label]:[Reference(s)]],6,FALSE))</f>
        <v/>
      </c>
      <c r="N134" s="534" t="str">
        <f>IF(VLOOKUP(_xlfn.TEXTBEFORE($J134,";",1,0,1),Table2[[Label]:[Reference(s)]],7,FALSE)=0,"",VLOOKUP(_xlfn.TEXTBEFORE($J134,";",1,0,1),Table2[[Label]:[Reference(s)]],7,FALSE))</f>
        <v/>
      </c>
      <c r="O134" s="534">
        <f>IF(VLOOKUP(_xlfn.TEXTBEFORE($J134,";",1,0,1),Table2[[Label]:[Reference(s)]],8,FALSE)=0,"",VLOOKUP(_xlfn.TEXTBEFORE($J134,";",1,0,1),Table2[[Label]:[Reference(s)]],8,FALSE))</f>
        <v>5000</v>
      </c>
      <c r="P134" s="534" t="str">
        <f>IF(VLOOKUP(_xlfn.TEXTBEFORE($J134,";",1,0,1),Table2[[Label]:[Reference(s)]],9,FALSE)=0,"",VLOOKUP(_xlfn.TEXTBEFORE($J134,";",1,0,1),Table2[[Label]:[Reference(s)]],9,FALSE))</f>
        <v/>
      </c>
      <c r="Q134" s="534" t="str">
        <f>IF(VLOOKUP(_xlfn.TEXTBEFORE($J134,";",1,0,1),Table2[[Label]:[Reference(s)]],10,FALSE)=0,"",VLOOKUP(_xlfn.TEXTBEFORE($J134,";",1,0,1),Table2[[Label]:[Reference(s)]],10,FALSE))</f>
        <v/>
      </c>
      <c r="R134" s="534" t="str">
        <f>IFERROR(MID(IF(VLOOKUP(_xlfn.TEXTBEFORE($J134,";",1,0,1),Table2[[Label]:[Reference(s)]],13,FALSE)=0,"",VLOOKUP(_xlfn.TEXTBEFORE($J134,";",1,0,1),Table2[[Label]:[Reference(s)]],13,FALSE)), FIND("(10)", IF(VLOOKUP(_xlfn.TEXTBEFORE($J134,";",1,0,1),Table2[[Label]:[Reference(s)]],13,FALSE)=0,"",VLOOKUP(_xlfn.TEXTBEFORE($J134,";",1,0,1),Table2[[Label]:[Reference(s)]],13,FALSE))), LEN(IF(VLOOKUP(_xlfn.TEXTBEFORE($J134,";",1,0,1),Table2[[Label]:[Reference(s)]],13,FALSE)=0,"",VLOOKUP(_xlfn.TEXTBEFORE($J134,";",1,0,1),Table2[[Label]:[Reference(s)]],13,FALSE)))),"")</f>
        <v/>
      </c>
      <c r="S134" s="550" t="str">
        <f>IF(VLOOKUP(_xlfn.TEXTBEFORE($J134,";",1,0,1),Table2[[Label]:[Reference(s)]],14,FALSE)=0,"",VLOOKUP(_xlfn.TEXTBEFORE($J134,";",1,0,1),Table2[[Label]:[Reference(s)]],14,FALSE))</f>
        <v>(1) Appendix I to Part 200, Title 2</v>
      </c>
    </row>
    <row r="135" spans="1:19" ht="165.75" x14ac:dyDescent="0.25">
      <c r="A135" s="697"/>
      <c r="B135" s="610"/>
      <c r="C135" s="610"/>
      <c r="D135" s="610"/>
      <c r="E135" s="546" t="s">
        <v>2292</v>
      </c>
      <c r="F135" s="551" t="s">
        <v>2293</v>
      </c>
      <c r="G135" s="587" t="str">
        <f>IF(VLOOKUP(_xlfn.TEXTBEFORE($J135,";",1,0,1),Table2[[Label]:[Reference(s)]],2,FALSE)=0,"",VLOOKUP(_xlfn.TEXTBEFORE($J135,";",1,0,1),Table2[[Label]:[Reference(s)]],2,FALSE))</f>
        <v>A code that indicates whether recipient contributions are mandatory cost sharing (matching) or voluntary cost sharing, which are pledged contributions considered by the awarding agency during application evaluation.</v>
      </c>
      <c r="H135" s="551" t="s">
        <v>4122</v>
      </c>
      <c r="I135" s="551" t="s">
        <v>4518</v>
      </c>
      <c r="J135" s="548" t="s">
        <v>4519</v>
      </c>
      <c r="K135" s="549" t="s">
        <v>2187</v>
      </c>
      <c r="L135" s="534" t="str">
        <f>IF(VLOOKUP(_xlfn.TEXTBEFORE($J135,";",1,0,1),Table2[[Label]:[Reference(s)]],5,FALSE)=0,"",VLOOKUP(_xlfn.TEXTBEFORE($J135,";",1,0,1),Table2[[Label]:[Reference(s)]],5,FALSE))</f>
        <v>String</v>
      </c>
      <c r="M135" s="534" t="str">
        <f>IF(VLOOKUP(_xlfn.TEXTBEFORE($J135,";",1,0,1),Table2[[Label]:[Reference(s)]],6,FALSE)=0,"",VLOOKUP(_xlfn.TEXTBEFORE($J135,";",1,0,1),Table2[[Label]:[Reference(s)]],6,FALSE))</f>
        <v>A</v>
      </c>
      <c r="N135" s="534" t="str">
        <f>IF(VLOOKUP(_xlfn.TEXTBEFORE($J135,";",1,0,1),Table2[[Label]:[Reference(s)]],7,FALSE)=0,"",VLOOKUP(_xlfn.TEXTBEFORE($J135,";",1,0,1),Table2[[Label]:[Reference(s)]],7,FALSE))</f>
        <v/>
      </c>
      <c r="O135" s="534">
        <f>IF(VLOOKUP(_xlfn.TEXTBEFORE($J135,";",1,0,1),Table2[[Label]:[Reference(s)]],8,FALSE)=0,"",VLOOKUP(_xlfn.TEXTBEFORE($J135,";",1,0,1),Table2[[Label]:[Reference(s)]],8,FALSE))</f>
        <v>1</v>
      </c>
      <c r="P135" s="534" t="str">
        <f>IF(VLOOKUP(_xlfn.TEXTBEFORE($J135,";",1,0,1),Table2[[Label]:[Reference(s)]],9,FALSE)=0,"",VLOOKUP(_xlfn.TEXTBEFORE($J135,";",1,0,1),Table2[[Label]:[Reference(s)]],9,FALSE))</f>
        <v>M = Mandatory;
V = Voluntary rating;
D = Determined at NOFO level;
E = Mandatory with exceptions or waivers
A = Determined at time of Award</v>
      </c>
      <c r="Q135" s="534" t="str">
        <f>IF(VLOOKUP(_xlfn.TEXTBEFORE($J135,";",1,0,1),Table2[[Label]:[Reference(s)]],10,FALSE)=0,"",VLOOKUP(_xlfn.TEXTBEFORE($J135,";",1,0,1),Table2[[Label]:[Reference(s)]],10,FALSE))</f>
        <v>M = Cost sharing is mandatory (i.e., matching);
V = Matching requirements are voluntary and part of the rating criteria;
D = The cost sharing/matching requirements are determined as part of the Notice of Funding Opportunity (NOFO);
E = Matching requirements are mandatory but there is an allowance for waivers or certain exceptions</v>
      </c>
      <c r="R135" s="534" t="str">
        <f>IFERROR(MID(IF(VLOOKUP(_xlfn.TEXTBEFORE($J135,";",1,0,1),Table2[[Label]:[Reference(s)]],13,FALSE)=0,"",VLOOKUP(_xlfn.TEXTBEFORE($J135,";",1,0,1),Table2[[Label]:[Reference(s)]],13,FALSE)), FIND("(10)", IF(VLOOKUP(_xlfn.TEXTBEFORE($J135,";",1,0,1),Table2[[Label]:[Reference(s)]],13,FALSE)=0,"",VLOOKUP(_xlfn.TEXTBEFORE($J135,";",1,0,1),Table2[[Label]:[Reference(s)]],13,FALSE))), LEN(IF(VLOOKUP(_xlfn.TEXTBEFORE($J135,";",1,0,1),Table2[[Label]:[Reference(s)]],13,FALSE)=0,"",VLOOKUP(_xlfn.TEXTBEFORE($J135,";",1,0,1),Table2[[Label]:[Reference(s)]],13,FALSE)))),"")</f>
        <v/>
      </c>
      <c r="S135" s="550" t="str">
        <f>IF(VLOOKUP(_xlfn.TEXTBEFORE($J135,";",1,0,1),Table2[[Label]:[Reference(s)]],14,FALSE)=0,"",VLOOKUP(_xlfn.TEXTBEFORE($J135,";",1,0,1),Table2[[Label]:[Reference(s)]],14,FALSE))</f>
        <v>(1) 2 CFR 200.203;
(3) SAM.gov Assistance Listing;
(5) 31 USC 6102</v>
      </c>
    </row>
    <row r="136" spans="1:19" ht="66" customHeight="1" x14ac:dyDescent="0.25">
      <c r="A136" s="697"/>
      <c r="B136" s="610"/>
      <c r="C136" s="610"/>
      <c r="D136" s="610"/>
      <c r="E136" s="546" t="s">
        <v>2294</v>
      </c>
      <c r="F136" s="547" t="s">
        <v>2295</v>
      </c>
      <c r="G136" s="586" t="str">
        <f>IF(VLOOKUP(_xlfn.TEXTBEFORE($J136,";",1,0,1),Table2[[Label]:[Reference(s)]],2,FALSE)=0,"",VLOOKUP(_xlfn.TEXTBEFORE($J136,";",1,0,1),Table2[[Label]:[Reference(s)]],2,FALSE))</f>
        <v>The percentage of either the total funding opportunity project cost or award amount that must be provide that must be provided from non-Federal sources as mandatory matching or voluntary committed cost sharing/matching.</v>
      </c>
      <c r="H136" s="551" t="s">
        <v>4122</v>
      </c>
      <c r="I136" s="547" t="s">
        <v>1639</v>
      </c>
      <c r="J136" s="548" t="s">
        <v>4520</v>
      </c>
      <c r="K136" s="549" t="s">
        <v>2187</v>
      </c>
      <c r="L136" s="534" t="str">
        <f>IF(VLOOKUP(_xlfn.TEXTBEFORE($J136,";",1,0,1),Table2[[Label]:[Reference(s)]],5,FALSE)=0,"",VLOOKUP(_xlfn.TEXTBEFORE($J136,";",1,0,1),Table2[[Label]:[Reference(s)]],5,FALSE))</f>
        <v>Decimal</v>
      </c>
      <c r="M136" s="534" t="str">
        <f>IF(VLOOKUP(_xlfn.TEXTBEFORE($J136,";",1,0,1),Table2[[Label]:[Reference(s)]],6,FALSE)=0,"",VLOOKUP(_xlfn.TEXTBEFORE($J136,";",1,0,1),Table2[[Label]:[Reference(s)]],6,FALSE))</f>
        <v/>
      </c>
      <c r="N136" s="534" t="str">
        <f>IF(VLOOKUP(_xlfn.TEXTBEFORE($J136,";",1,0,1),Table2[[Label]:[Reference(s)]],7,FALSE)=0,"",VLOOKUP(_xlfn.TEXTBEFORE($J136,";",1,0,1),Table2[[Label]:[Reference(s)]],7,FALSE))</f>
        <v/>
      </c>
      <c r="O136" s="534">
        <f>IF(VLOOKUP(_xlfn.TEXTBEFORE($J136,";",1,0,1),Table2[[Label]:[Reference(s)]],8,FALSE)=0,"",VLOOKUP(_xlfn.TEXTBEFORE($J136,";",1,0,1),Table2[[Label]:[Reference(s)]],8,FALSE))</f>
        <v>5</v>
      </c>
      <c r="P136" s="534" t="str">
        <f>IF(VLOOKUP(_xlfn.TEXTBEFORE($J136,";",1,0,1),Table2[[Label]:[Reference(s)]],9,FALSE)=0,"",VLOOKUP(_xlfn.TEXTBEFORE($J136,";",1,0,1),Table2[[Label]:[Reference(s)]],9,FALSE))</f>
        <v/>
      </c>
      <c r="Q136" s="534" t="str">
        <f>IF(VLOOKUP(_xlfn.TEXTBEFORE($J136,";",1,0,1),Table2[[Label]:[Reference(s)]],10,FALSE)=0,"",VLOOKUP(_xlfn.TEXTBEFORE($J136,";",1,0,1),Table2[[Label]:[Reference(s)]],10,FALSE))</f>
        <v/>
      </c>
      <c r="R136" s="534" t="str">
        <f>IFERROR(MID(IF(VLOOKUP(_xlfn.TEXTBEFORE($J136,";",1,0,1),Table2[[Label]:[Reference(s)]],13,FALSE)=0,"",VLOOKUP(_xlfn.TEXTBEFORE($J136,";",1,0,1),Table2[[Label]:[Reference(s)]],13,FALSE)), FIND("(10)", IF(VLOOKUP(_xlfn.TEXTBEFORE($J136,";",1,0,1),Table2[[Label]:[Reference(s)]],13,FALSE)=0,"",VLOOKUP(_xlfn.TEXTBEFORE($J136,";",1,0,1),Table2[[Label]:[Reference(s)]],13,FALSE))), LEN(IF(VLOOKUP(_xlfn.TEXTBEFORE($J136,";",1,0,1),Table2[[Label]:[Reference(s)]],13,FALSE)=0,"",VLOOKUP(_xlfn.TEXTBEFORE($J136,";",1,0,1),Table2[[Label]:[Reference(s)]],13,FALSE)))),"")</f>
        <v/>
      </c>
      <c r="S136" s="550" t="str">
        <f>IF(VLOOKUP(_xlfn.TEXTBEFORE($J136,";",1,0,1),Table2[[Label]:[Reference(s)]],14,FALSE)=0,"",VLOOKUP(_xlfn.TEXTBEFORE($J136,";",1,0,1),Table2[[Label]:[Reference(s)]],14,FALSE))</f>
        <v>(1) 2 CFR 200.203;
(3) SAM.gov Assistance Listing;
(5) 31 USC 6102</v>
      </c>
    </row>
    <row r="137" spans="1:19" ht="72" customHeight="1" x14ac:dyDescent="0.25">
      <c r="A137" s="697"/>
      <c r="B137" s="610"/>
      <c r="C137" s="610"/>
      <c r="D137" s="610"/>
      <c r="E137" s="546" t="s">
        <v>2296</v>
      </c>
      <c r="F137" s="547" t="s">
        <v>2297</v>
      </c>
      <c r="G137" s="534" t="str">
        <f>IF(VLOOKUP(_xlfn.TEXTBEFORE($J137,";",1,0,1),Table2[[Label]:[Reference(s)]],2,FALSE)=0,"",VLOOKUP(_xlfn.TEXTBEFORE($J137,";",1,0,1),Table2[[Label]:[Reference(s)]],2,FALSE))</f>
        <v>A description of the recipient’s financial or other contributions, including mandatory cost sharing (matching) and voluntary cost sharing, that are pledged or incorporated into the award.</v>
      </c>
      <c r="H137" s="551" t="s">
        <v>4122</v>
      </c>
      <c r="I137" s="547" t="s">
        <v>1639</v>
      </c>
      <c r="J137" s="548" t="s">
        <v>4521</v>
      </c>
      <c r="K137" s="549" t="s">
        <v>2187</v>
      </c>
      <c r="L137" s="534" t="str">
        <f>IF(VLOOKUP(_xlfn.TEXTBEFORE($J137,";",1,0,1),Table2[[Label]:[Reference(s)]],5,FALSE)=0,"",VLOOKUP(_xlfn.TEXTBEFORE($J137,";",1,0,1),Table2[[Label]:[Reference(s)]],5,FALSE))</f>
        <v>String</v>
      </c>
      <c r="M137" s="534" t="str">
        <f>IF(VLOOKUP(_xlfn.TEXTBEFORE($J137,";",1,0,1),Table2[[Label]:[Reference(s)]],6,FALSE)=0,"",VLOOKUP(_xlfn.TEXTBEFORE($J137,";",1,0,1),Table2[[Label]:[Reference(s)]],6,FALSE))</f>
        <v/>
      </c>
      <c r="N137" s="534" t="str">
        <f>IF(VLOOKUP(_xlfn.TEXTBEFORE($J137,";",1,0,1),Table2[[Label]:[Reference(s)]],7,FALSE)=0,"",VLOOKUP(_xlfn.TEXTBEFORE($J137,";",1,0,1),Table2[[Label]:[Reference(s)]],7,FALSE))</f>
        <v/>
      </c>
      <c r="O137" s="534" t="str">
        <f>IF(VLOOKUP(_xlfn.TEXTBEFORE($J137,";",1,0,1),Table2[[Label]:[Reference(s)]],8,FALSE)=0,"",VLOOKUP(_xlfn.TEXTBEFORE($J137,";",1,0,1),Table2[[Label]:[Reference(s)]],8,FALSE))</f>
        <v>(3) 5000</v>
      </c>
      <c r="P137" s="534" t="str">
        <f>IF(VLOOKUP(_xlfn.TEXTBEFORE($J137,";",1,0,1),Table2[[Label]:[Reference(s)]],9,FALSE)=0,"",VLOOKUP(_xlfn.TEXTBEFORE($J137,";",1,0,1),Table2[[Label]:[Reference(s)]],9,FALSE))</f>
        <v/>
      </c>
      <c r="Q137" s="534" t="str">
        <f>IF(VLOOKUP(_xlfn.TEXTBEFORE($J137,";",1,0,1),Table2[[Label]:[Reference(s)]],10,FALSE)=0,"",VLOOKUP(_xlfn.TEXTBEFORE($J137,";",1,0,1),Table2[[Label]:[Reference(s)]],10,FALSE))</f>
        <v/>
      </c>
      <c r="R137" s="534" t="str">
        <f>IFERROR(MID(IF(VLOOKUP(_xlfn.TEXTBEFORE($J137,";",1,0,1),Table2[[Label]:[Reference(s)]],13,FALSE)=0,"",VLOOKUP(_xlfn.TEXTBEFORE($J137,";",1,0,1),Table2[[Label]:[Reference(s)]],13,FALSE)), FIND("(10)", IF(VLOOKUP(_xlfn.TEXTBEFORE($J137,";",1,0,1),Table2[[Label]:[Reference(s)]],13,FALSE)=0,"",VLOOKUP(_xlfn.TEXTBEFORE($J137,";",1,0,1),Table2[[Label]:[Reference(s)]],13,FALSE))), LEN(IF(VLOOKUP(_xlfn.TEXTBEFORE($J137,";",1,0,1),Table2[[Label]:[Reference(s)]],13,FALSE)=0,"",VLOOKUP(_xlfn.TEXTBEFORE($J137,";",1,0,1),Table2[[Label]:[Reference(s)]],13,FALSE)))),"")</f>
        <v/>
      </c>
      <c r="S137" s="550" t="str">
        <f>IF(VLOOKUP(_xlfn.TEXTBEFORE($J137,";",1,0,1),Table2[[Label]:[Reference(s)]],14,FALSE)=0,"",VLOOKUP(_xlfn.TEXTBEFORE($J137,";",1,0,1),Table2[[Label]:[Reference(s)]],14,FALSE))</f>
        <v>(1) 2 CFR 200.203;
(3) SAM.gov Assistance Listing;
(5) 31 USC 6102</v>
      </c>
    </row>
    <row r="138" spans="1:19" ht="70.5" customHeight="1" x14ac:dyDescent="0.25">
      <c r="A138" s="697"/>
      <c r="B138" s="610"/>
      <c r="C138" s="610"/>
      <c r="D138" s="610"/>
      <c r="E138" s="546" t="s">
        <v>2298</v>
      </c>
      <c r="F138" s="547" t="s">
        <v>2299</v>
      </c>
      <c r="G138" s="534" t="str">
        <f>IF(VLOOKUP(_xlfn.TEXTBEFORE($J138,";",1,0,1),Table2[[Label]:[Reference(s)]],2,FALSE)=0,"",VLOOKUP(_xlfn.TEXTBEFORE($J138,";",1,0,1),Table2[[Label]:[Reference(s)]],2,FALSE))</f>
        <v>A description of the specific conditions or circumstances under which the requirements for a grant applicant to cost share or match program (assistance listing) funding may be waived.</v>
      </c>
      <c r="H138" s="551" t="s">
        <v>4122</v>
      </c>
      <c r="I138" s="547" t="s">
        <v>1639</v>
      </c>
      <c r="J138" s="548" t="s">
        <v>451</v>
      </c>
      <c r="K138" s="549" t="s">
        <v>1640</v>
      </c>
      <c r="L138" s="534" t="str">
        <f>IF(VLOOKUP(_xlfn.TEXTBEFORE($J138,";",1,0,1),Table2[[Label]:[Reference(s)]],5,FALSE)=0,"",VLOOKUP(_xlfn.TEXTBEFORE($J138,";",1,0,1),Table2[[Label]:[Reference(s)]],5,FALSE))</f>
        <v>String</v>
      </c>
      <c r="M138" s="534" t="str">
        <f>IF(VLOOKUP(_xlfn.TEXTBEFORE($J138,";",1,0,1),Table2[[Label]:[Reference(s)]],6,FALSE)=0,"",VLOOKUP(_xlfn.TEXTBEFORE($J138,";",1,0,1),Table2[[Label]:[Reference(s)]],6,FALSE))</f>
        <v/>
      </c>
      <c r="N138" s="534" t="str">
        <f>IF(VLOOKUP(_xlfn.TEXTBEFORE($J138,";",1,0,1),Table2[[Label]:[Reference(s)]],7,FALSE)=0,"",VLOOKUP(_xlfn.TEXTBEFORE($J138,";",1,0,1),Table2[[Label]:[Reference(s)]],7,FALSE))</f>
        <v/>
      </c>
      <c r="O138" s="534">
        <f>IF(VLOOKUP(_xlfn.TEXTBEFORE($J138,";",1,0,1),Table2[[Label]:[Reference(s)]],8,FALSE)=0,"",VLOOKUP(_xlfn.TEXTBEFORE($J138,";",1,0,1),Table2[[Label]:[Reference(s)]],8,FALSE))</f>
        <v>2000</v>
      </c>
      <c r="P138" s="534" t="str">
        <f>IF(VLOOKUP(_xlfn.TEXTBEFORE($J138,";",1,0,1),Table2[[Label]:[Reference(s)]],9,FALSE)=0,"",VLOOKUP(_xlfn.TEXTBEFORE($J138,";",1,0,1),Table2[[Label]:[Reference(s)]],9,FALSE))</f>
        <v/>
      </c>
      <c r="Q138" s="534" t="str">
        <f>IF(VLOOKUP(_xlfn.TEXTBEFORE($J138,";",1,0,1),Table2[[Label]:[Reference(s)]],10,FALSE)=0,"",VLOOKUP(_xlfn.TEXTBEFORE($J138,";",1,0,1),Table2[[Label]:[Reference(s)]],10,FALSE))</f>
        <v/>
      </c>
      <c r="R138" s="534" t="str">
        <f>IFERROR(MID(IF(VLOOKUP(_xlfn.TEXTBEFORE($J138,";",1,0,1),Table2[[Label]:[Reference(s)]],13,FALSE)=0,"",VLOOKUP(_xlfn.TEXTBEFORE($J138,";",1,0,1),Table2[[Label]:[Reference(s)]],13,FALSE)), FIND("(10)", IF(VLOOKUP(_xlfn.TEXTBEFORE($J138,";",1,0,1),Table2[[Label]:[Reference(s)]],13,FALSE)=0,"",VLOOKUP(_xlfn.TEXTBEFORE($J138,";",1,0,1),Table2[[Label]:[Reference(s)]],13,FALSE))), LEN(IF(VLOOKUP(_xlfn.TEXTBEFORE($J138,";",1,0,1),Table2[[Label]:[Reference(s)]],13,FALSE)=0,"",VLOOKUP(_xlfn.TEXTBEFORE($J138,";",1,0,1),Table2[[Label]:[Reference(s)]],13,FALSE)))),"")</f>
        <v/>
      </c>
      <c r="S138" s="550" t="str">
        <f>IF(VLOOKUP(_xlfn.TEXTBEFORE($J138,";",1,0,1),Table2[[Label]:[Reference(s)]],14,FALSE)=0,"",VLOOKUP(_xlfn.TEXTBEFORE($J138,";",1,0,1),Table2[[Label]:[Reference(s)]],14,FALSE))</f>
        <v>(1) Appendix I to Part 200, Title 2</v>
      </c>
    </row>
    <row r="139" spans="1:19" ht="72.75" customHeight="1" thickBot="1" x14ac:dyDescent="0.3">
      <c r="A139" s="698"/>
      <c r="B139" s="621"/>
      <c r="C139" s="621"/>
      <c r="D139" s="621"/>
      <c r="E139" s="546" t="s">
        <v>2300</v>
      </c>
      <c r="F139" s="547" t="s">
        <v>2301</v>
      </c>
      <c r="G139" s="534" t="str">
        <f>IF(VLOOKUP(_xlfn.TEXTBEFORE($J139,";",1,0,1),Table2[[Label]:[Reference(s)]],2,FALSE)=0,"",VLOOKUP(_xlfn.TEXTBEFORE($J139,";",1,0,1),Table2[[Label]:[Reference(s)]],2,FALSE))</f>
        <v>A description of the maintenance of effort (MOE) requirements.</v>
      </c>
      <c r="H139" s="551" t="s">
        <v>4123</v>
      </c>
      <c r="I139" s="547" t="s">
        <v>1639</v>
      </c>
      <c r="J139" s="548" t="s">
        <v>4522</v>
      </c>
      <c r="K139" s="549" t="s">
        <v>2187</v>
      </c>
      <c r="L139" s="534" t="str">
        <f>IF(VLOOKUP(_xlfn.TEXTBEFORE($J139,";",1,0,1),Table2[[Label]:[Reference(s)]],5,FALSE)=0,"",VLOOKUP(_xlfn.TEXTBEFORE($J139,";",1,0,1),Table2[[Label]:[Reference(s)]],5,FALSE))</f>
        <v>String</v>
      </c>
      <c r="M139" s="534" t="str">
        <f>IF(VLOOKUP(_xlfn.TEXTBEFORE($J139,";",1,0,1),Table2[[Label]:[Reference(s)]],6,FALSE)=0,"",VLOOKUP(_xlfn.TEXTBEFORE($J139,";",1,0,1),Table2[[Label]:[Reference(s)]],6,FALSE))</f>
        <v/>
      </c>
      <c r="N139" s="534" t="str">
        <f>IF(VLOOKUP(_xlfn.TEXTBEFORE($J139,";",1,0,1),Table2[[Label]:[Reference(s)]],7,FALSE)=0,"",VLOOKUP(_xlfn.TEXTBEFORE($J139,";",1,0,1),Table2[[Label]:[Reference(s)]],7,FALSE))</f>
        <v/>
      </c>
      <c r="O139" s="534" t="str">
        <f>IF(VLOOKUP(_xlfn.TEXTBEFORE($J139,";",1,0,1),Table2[[Label]:[Reference(s)]],8,FALSE)=0,"",VLOOKUP(_xlfn.TEXTBEFORE($J139,";",1,0,1),Table2[[Label]:[Reference(s)]],8,FALSE))</f>
        <v>(3) 5000</v>
      </c>
      <c r="P139" s="534" t="str">
        <f>IF(VLOOKUP(_xlfn.TEXTBEFORE($J139,";",1,0,1),Table2[[Label]:[Reference(s)]],9,FALSE)=0,"",VLOOKUP(_xlfn.TEXTBEFORE($J139,";",1,0,1),Table2[[Label]:[Reference(s)]],9,FALSE))</f>
        <v/>
      </c>
      <c r="Q139" s="534" t="str">
        <f>IF(VLOOKUP(_xlfn.TEXTBEFORE($J139,";",1,0,1),Table2[[Label]:[Reference(s)]],10,FALSE)=0,"",VLOOKUP(_xlfn.TEXTBEFORE($J139,";",1,0,1),Table2[[Label]:[Reference(s)]],10,FALSE))</f>
        <v/>
      </c>
      <c r="R139" s="534" t="str">
        <f>IFERROR(MID(IF(VLOOKUP(_xlfn.TEXTBEFORE($J139,";",1,0,1),Table2[[Label]:[Reference(s)]],13,FALSE)=0,"",VLOOKUP(_xlfn.TEXTBEFORE($J139,";",1,0,1),Table2[[Label]:[Reference(s)]],13,FALSE)), FIND("(10)", IF(VLOOKUP(_xlfn.TEXTBEFORE($J139,";",1,0,1),Table2[[Label]:[Reference(s)]],13,FALSE)=0,"",VLOOKUP(_xlfn.TEXTBEFORE($J139,";",1,0,1),Table2[[Label]:[Reference(s)]],13,FALSE))), LEN(IF(VLOOKUP(_xlfn.TEXTBEFORE($J139,";",1,0,1),Table2[[Label]:[Reference(s)]],13,FALSE)=0,"",VLOOKUP(_xlfn.TEXTBEFORE($J139,";",1,0,1),Table2[[Label]:[Reference(s)]],13,FALSE)))),"")</f>
        <v/>
      </c>
      <c r="S139" s="550" t="str">
        <f>IF(VLOOKUP(_xlfn.TEXTBEFORE($J139,";",1,0,1),Table2[[Label]:[Reference(s)]],14,FALSE)=0,"",VLOOKUP(_xlfn.TEXTBEFORE($J139,";",1,0,1),Table2[[Label]:[Reference(s)]],14,FALSE))</f>
        <v>(1) 2 CFR 200.203;
(3) SAM.gov Assistance Listing;
(5) 31 USC 6102</v>
      </c>
    </row>
    <row r="140" spans="1:19" ht="38.25" x14ac:dyDescent="0.25">
      <c r="A140" s="696">
        <v>2.08</v>
      </c>
      <c r="B140" s="620" t="s">
        <v>2302</v>
      </c>
      <c r="C140" s="620" t="s">
        <v>2175</v>
      </c>
      <c r="D140" s="620" t="s">
        <v>2236</v>
      </c>
      <c r="E140" s="695" t="s">
        <v>2303</v>
      </c>
      <c r="F140" s="620" t="s">
        <v>1828</v>
      </c>
      <c r="G140" s="558" t="str">
        <f>IF(VLOOKUP(_xlfn.TEXTBEFORE($J140,";",1,0,1),Table2[[Label]:[Reference(s)]],2,FALSE)=0,"",VLOOKUP(_xlfn.TEXTBEFORE($J140,";",1,0,1),Table2[[Label]:[Reference(s)]],2,FALSE))</f>
        <v>A code that indicates the type of expense for which the funding award can be used.</v>
      </c>
      <c r="H140" s="620" t="s">
        <v>1633</v>
      </c>
      <c r="I140" s="620" t="s">
        <v>4523</v>
      </c>
      <c r="J140" s="588" t="s">
        <v>4524</v>
      </c>
      <c r="K140" s="555" t="s">
        <v>2187</v>
      </c>
      <c r="L140" s="558" t="str">
        <f>IF(VLOOKUP(_xlfn.TEXTBEFORE($J140,";",1,0,1),Table2[[Label]:[Reference(s)]],5,FALSE)=0,"",VLOOKUP(_xlfn.TEXTBEFORE($J140,";",1,0,1),Table2[[Label]:[Reference(s)]],5,FALSE))</f>
        <v>String</v>
      </c>
      <c r="M140" s="558" t="str">
        <f>IF(VLOOKUP(_xlfn.TEXTBEFORE($J140,";",1,0,1),Table2[[Label]:[Reference(s)]],6,FALSE)=0,"",VLOOKUP(_xlfn.TEXTBEFORE($J140,";",1,0,1),Table2[[Label]:[Reference(s)]],6,FALSE))</f>
        <v>AANNN</v>
      </c>
      <c r="N140" s="558">
        <f>IF(VLOOKUP(_xlfn.TEXTBEFORE($J140,";",1,0,1),Table2[[Label]:[Reference(s)]],7,FALSE)=0,"",VLOOKUP(_xlfn.TEXTBEFORE($J140,";",1,0,1),Table2[[Label]:[Reference(s)]],7,FALSE))</f>
        <v>5</v>
      </c>
      <c r="O140" s="558">
        <f>IF(VLOOKUP(_xlfn.TEXTBEFORE($J140,";",1,0,1),Table2[[Label]:[Reference(s)]],8,FALSE)=0,"",VLOOKUP(_xlfn.TEXTBEFORE($J140,";",1,0,1),Table2[[Label]:[Reference(s)]],8,FALSE))</f>
        <v>5</v>
      </c>
      <c r="P140" s="558" t="str">
        <f>IF(VLOOKUP(_xlfn.TEXTBEFORE($J140,";",1,0,1),Table2[[Label]:[Reference(s)]],9,FALSE)=0,"",VLOOKUP(_xlfn.TEXTBEFORE($J140,";",1,0,1),Table2[[Label]:[Reference(s)]],9,FALSE))</f>
        <v>Please follow these instructions: Use domain values outlined in the 'Use of Assistance' tab</v>
      </c>
      <c r="Q140" s="558" t="str">
        <f>IF(VLOOKUP(_xlfn.TEXTBEFORE($J140,";",1,0,1),Table2[[Label]:[Reference(s)]],10,FALSE)=0,"",VLOOKUP(_xlfn.TEXTBEFORE($J140,";",1,0,1),Table2[[Label]:[Reference(s)]],10,FALSE))</f>
        <v/>
      </c>
      <c r="R140" s="558" t="str">
        <f>IFERROR(MID(IF(VLOOKUP(_xlfn.TEXTBEFORE($J140,";",1,0,1),Table2[[Label]:[Reference(s)]],13,FALSE)=0,"",VLOOKUP(_xlfn.TEXTBEFORE($J140,";",1,0,1),Table2[[Label]:[Reference(s)]],13,FALSE)), FIND("(10)", IF(VLOOKUP(_xlfn.TEXTBEFORE($J140,";",1,0,1),Table2[[Label]:[Reference(s)]],13,FALSE)=0,"",VLOOKUP(_xlfn.TEXTBEFORE($J140,";",1,0,1),Table2[[Label]:[Reference(s)]],13,FALSE))), LEN(IF(VLOOKUP(_xlfn.TEXTBEFORE($J140,";",1,0,1),Table2[[Label]:[Reference(s)]],13,FALSE)=0,"",VLOOKUP(_xlfn.TEXTBEFORE($J140,";",1,0,1),Table2[[Label]:[Reference(s)]],13,FALSE)))),"")</f>
        <v/>
      </c>
      <c r="S140" s="560" t="str">
        <f>IF(VLOOKUP(_xlfn.TEXTBEFORE($J140,";",1,0,1),Table2[[Label]:[Reference(s)]],14,FALSE)=0,"",VLOOKUP(_xlfn.TEXTBEFORE($J140,";",1,0,1),Table2[[Label]:[Reference(s)]],14,FALSE))</f>
        <v>(1) 2 CFR 200.203;
(3) SAM.gov Assistance Listing;
(5) 31 USC 6102</v>
      </c>
    </row>
    <row r="141" spans="1:19" ht="60" customHeight="1" x14ac:dyDescent="0.25">
      <c r="A141" s="697"/>
      <c r="B141" s="610"/>
      <c r="C141" s="610"/>
      <c r="D141" s="610"/>
      <c r="E141" s="692"/>
      <c r="F141" s="610"/>
      <c r="G141" s="534" t="str">
        <f>IF(VLOOKUP(_xlfn.TEXTBEFORE($J141,";",1,0,1),Table2[[Label]:[Reference(s)]],2,FALSE)=0,"",VLOOKUP(_xlfn.TEXTBEFORE($J141,";",1,0,1),Table2[[Label]:[Reference(s)]],2,FALSE))</f>
        <v>The name of the type of expense for which funding award can be used.</v>
      </c>
      <c r="H141" s="610"/>
      <c r="I141" s="610"/>
      <c r="J141" s="580" t="s">
        <v>4525</v>
      </c>
      <c r="K141" s="549" t="s">
        <v>2187</v>
      </c>
      <c r="L141" s="534" t="str">
        <f>IF(VLOOKUP(_xlfn.TEXTBEFORE($J141,";",1,0,1),Table2[[Label]:[Reference(s)]],5,FALSE)=0,"",VLOOKUP(_xlfn.TEXTBEFORE($J141,";",1,0,1),Table2[[Label]:[Reference(s)]],5,FALSE))</f>
        <v>String</v>
      </c>
      <c r="M141" s="534" t="str">
        <f>IF(VLOOKUP(_xlfn.TEXTBEFORE($J141,";",1,0,1),Table2[[Label]:[Reference(s)]],6,FALSE)=0,"",VLOOKUP(_xlfn.TEXTBEFORE($J141,";",1,0,1),Table2[[Label]:[Reference(s)]],6,FALSE))</f>
        <v/>
      </c>
      <c r="N141" s="534" t="str">
        <f>IF(VLOOKUP(_xlfn.TEXTBEFORE($J141,";",1,0,1),Table2[[Label]:[Reference(s)]],7,FALSE)=0,"",VLOOKUP(_xlfn.TEXTBEFORE($J141,";",1,0,1),Table2[[Label]:[Reference(s)]],7,FALSE))</f>
        <v/>
      </c>
      <c r="O141" s="534" t="str">
        <f>IF(VLOOKUP(_xlfn.TEXTBEFORE($J141,";",1,0,1),Table2[[Label]:[Reference(s)]],8,FALSE)=0,"",VLOOKUP(_xlfn.TEXTBEFORE($J141,";",1,0,1),Table2[[Label]:[Reference(s)]],8,FALSE))</f>
        <v>(3) 4000</v>
      </c>
      <c r="P141" s="534" t="str">
        <f>IF(VLOOKUP(_xlfn.TEXTBEFORE($J141,";",1,0,1),Table2[[Label]:[Reference(s)]],9,FALSE)=0,"",VLOOKUP(_xlfn.TEXTBEFORE($J141,";",1,0,1),Table2[[Label]:[Reference(s)]],9,FALSE))</f>
        <v>Please follow these instructions: Use domain values outlined in the 'Use of Assistance' tab</v>
      </c>
      <c r="Q141" s="534" t="str">
        <f>IF(VLOOKUP(_xlfn.TEXTBEFORE($J141,";",1,0,1),Table2[[Label]:[Reference(s)]],10,FALSE)=0,"",VLOOKUP(_xlfn.TEXTBEFORE($J141,";",1,0,1),Table2[[Label]:[Reference(s)]],10,FALSE))</f>
        <v/>
      </c>
      <c r="R141" s="534" t="str">
        <f>IFERROR(MID(IF(VLOOKUP(_xlfn.TEXTBEFORE($J141,";",1,0,1),Table2[[Label]:[Reference(s)]],13,FALSE)=0,"",VLOOKUP(_xlfn.TEXTBEFORE($J141,";",1,0,1),Table2[[Label]:[Reference(s)]],13,FALSE)), FIND("(10)", IF(VLOOKUP(_xlfn.TEXTBEFORE($J141,";",1,0,1),Table2[[Label]:[Reference(s)]],13,FALSE)=0,"",VLOOKUP(_xlfn.TEXTBEFORE($J141,";",1,0,1),Table2[[Label]:[Reference(s)]],13,FALSE))), LEN(IF(VLOOKUP(_xlfn.TEXTBEFORE($J141,";",1,0,1),Table2[[Label]:[Reference(s)]],13,FALSE)=0,"",VLOOKUP(_xlfn.TEXTBEFORE($J141,";",1,0,1),Table2[[Label]:[Reference(s)]],13,FALSE)))),"")</f>
        <v/>
      </c>
      <c r="S141" s="550" t="str">
        <f>IF(VLOOKUP(_xlfn.TEXTBEFORE($J141,";",1,0,1),Table2[[Label]:[Reference(s)]],14,FALSE)=0,"",VLOOKUP(_xlfn.TEXTBEFORE($J141,";",1,0,1),Table2[[Label]:[Reference(s)]],14,FALSE))</f>
        <v>(1) 2 CFR 200.203;
(3) SAM.gov Assistance Listing;
(5) 31 USC 6102</v>
      </c>
    </row>
    <row r="142" spans="1:19" ht="38.25" x14ac:dyDescent="0.25">
      <c r="A142" s="697"/>
      <c r="B142" s="610"/>
      <c r="C142" s="610"/>
      <c r="D142" s="610"/>
      <c r="E142" s="546" t="s">
        <v>2304</v>
      </c>
      <c r="F142" s="547" t="s">
        <v>1830</v>
      </c>
      <c r="G142" s="534" t="str">
        <f>IF(VLOOKUP(_xlfn.TEXTBEFORE($J142,";",1,0,1),Table2[[Label]:[Reference(s)]],2,FALSE)=0,"",VLOOKUP(_xlfn.TEXTBEFORE($J142,";",1,0,1),Table2[[Label]:[Reference(s)]],2,FALSE))</f>
        <v>A description of how funding awarded may be used.</v>
      </c>
      <c r="H142" s="547" t="s">
        <v>4526</v>
      </c>
      <c r="I142" s="547" t="s">
        <v>1639</v>
      </c>
      <c r="J142" s="580" t="s">
        <v>4527</v>
      </c>
      <c r="K142" s="549" t="s">
        <v>2187</v>
      </c>
      <c r="L142" s="534" t="str">
        <f>IF(VLOOKUP(_xlfn.TEXTBEFORE($J142,";",1,0,1),Table2[[Label]:[Reference(s)]],5,FALSE)=0,"",VLOOKUP(_xlfn.TEXTBEFORE($J142,";",1,0,1),Table2[[Label]:[Reference(s)]],5,FALSE))</f>
        <v>String</v>
      </c>
      <c r="M142" s="534" t="str">
        <f>IF(VLOOKUP(_xlfn.TEXTBEFORE($J142,";",1,0,1),Table2[[Label]:[Reference(s)]],6,FALSE)=0,"",VLOOKUP(_xlfn.TEXTBEFORE($J142,";",1,0,1),Table2[[Label]:[Reference(s)]],6,FALSE))</f>
        <v/>
      </c>
      <c r="N142" s="534" t="str">
        <f>IF(VLOOKUP(_xlfn.TEXTBEFORE($J142,";",1,0,1),Table2[[Label]:[Reference(s)]],7,FALSE)=0,"",VLOOKUP(_xlfn.TEXTBEFORE($J142,";",1,0,1),Table2[[Label]:[Reference(s)]],7,FALSE))</f>
        <v/>
      </c>
      <c r="O142" s="534" t="str">
        <f>IF(VLOOKUP(_xlfn.TEXTBEFORE($J142,";",1,0,1),Table2[[Label]:[Reference(s)]],8,FALSE)=0,"",VLOOKUP(_xlfn.TEXTBEFORE($J142,";",1,0,1),Table2[[Label]:[Reference(s)]],8,FALSE))</f>
        <v>(3) 4000</v>
      </c>
      <c r="P142" s="534" t="str">
        <f>IF(VLOOKUP(_xlfn.TEXTBEFORE($J142,";",1,0,1),Table2[[Label]:[Reference(s)]],9,FALSE)=0,"",VLOOKUP(_xlfn.TEXTBEFORE($J142,";",1,0,1),Table2[[Label]:[Reference(s)]],9,FALSE))</f>
        <v/>
      </c>
      <c r="Q142" s="534" t="str">
        <f>IF(VLOOKUP(_xlfn.TEXTBEFORE($J142,";",1,0,1),Table2[[Label]:[Reference(s)]],10,FALSE)=0,"",VLOOKUP(_xlfn.TEXTBEFORE($J142,";",1,0,1),Table2[[Label]:[Reference(s)]],10,FALSE))</f>
        <v/>
      </c>
      <c r="R142" s="534" t="str">
        <f>IFERROR(MID(IF(VLOOKUP(_xlfn.TEXTBEFORE($J142,";",1,0,1),Table2[[Label]:[Reference(s)]],13,FALSE)=0,"",VLOOKUP(_xlfn.TEXTBEFORE($J142,";",1,0,1),Table2[[Label]:[Reference(s)]],13,FALSE)), FIND("(10)", IF(VLOOKUP(_xlfn.TEXTBEFORE($J142,";",1,0,1),Table2[[Label]:[Reference(s)]],13,FALSE)=0,"",VLOOKUP(_xlfn.TEXTBEFORE($J142,";",1,0,1),Table2[[Label]:[Reference(s)]],13,FALSE))), LEN(IF(VLOOKUP(_xlfn.TEXTBEFORE($J142,";",1,0,1),Table2[[Label]:[Reference(s)]],13,FALSE)=0,"",VLOOKUP(_xlfn.TEXTBEFORE($J142,";",1,0,1),Table2[[Label]:[Reference(s)]],13,FALSE)))),"")</f>
        <v/>
      </c>
      <c r="S142" s="550" t="str">
        <f>IF(VLOOKUP(_xlfn.TEXTBEFORE($J142,";",1,0,1),Table2[[Label]:[Reference(s)]],14,FALSE)=0,"",VLOOKUP(_xlfn.TEXTBEFORE($J142,";",1,0,1),Table2[[Label]:[Reference(s)]],14,FALSE))</f>
        <v>(1) 2 CFR 200.203;
(3) SAM.gov Assistance Listing;
(5) 31 USC 6102</v>
      </c>
    </row>
    <row r="143" spans="1:19" ht="38.25" x14ac:dyDescent="0.25">
      <c r="A143" s="697"/>
      <c r="B143" s="610"/>
      <c r="C143" s="610"/>
      <c r="D143" s="610"/>
      <c r="E143" s="692" t="s">
        <v>2305</v>
      </c>
      <c r="F143" s="610" t="s">
        <v>1832</v>
      </c>
      <c r="G143" s="534" t="str">
        <f>IF(VLOOKUP(_xlfn.TEXTBEFORE($J143,";",1,0,1),Table2[[Label]:[Reference(s)]],2,FALSE)=0,"",VLOOKUP(_xlfn.TEXTBEFORE($J143,";",1,0,1),Table2[[Label]:[Reference(s)]],2,FALSE))</f>
        <v>A code that indicates the type of expense for which funding award cannot be used.</v>
      </c>
      <c r="H143" s="610" t="s">
        <v>1638</v>
      </c>
      <c r="I143" s="610" t="s">
        <v>4528</v>
      </c>
      <c r="J143" s="580" t="s">
        <v>4529</v>
      </c>
      <c r="K143" s="549" t="s">
        <v>2187</v>
      </c>
      <c r="L143" s="534" t="str">
        <f>IF(VLOOKUP(_xlfn.TEXTBEFORE($J143,";",1,0,1),Table2[[Label]:[Reference(s)]],5,FALSE)=0,"",VLOOKUP(_xlfn.TEXTBEFORE($J143,";",1,0,1),Table2[[Label]:[Reference(s)]],5,FALSE))</f>
        <v>String</v>
      </c>
      <c r="M143" s="534" t="str">
        <f>IF(VLOOKUP(_xlfn.TEXTBEFORE($J143,";",1,0,1),Table2[[Label]:[Reference(s)]],6,FALSE)=0,"",VLOOKUP(_xlfn.TEXTBEFORE($J143,";",1,0,1),Table2[[Label]:[Reference(s)]],6,FALSE))</f>
        <v>AANNN</v>
      </c>
      <c r="N143" s="534">
        <f>IF(VLOOKUP(_xlfn.TEXTBEFORE($J143,";",1,0,1),Table2[[Label]:[Reference(s)]],7,FALSE)=0,"",VLOOKUP(_xlfn.TEXTBEFORE($J143,";",1,0,1),Table2[[Label]:[Reference(s)]],7,FALSE))</f>
        <v>5</v>
      </c>
      <c r="O143" s="534">
        <f>IF(VLOOKUP(_xlfn.TEXTBEFORE($J143,";",1,0,1),Table2[[Label]:[Reference(s)]],8,FALSE)=0,"",VLOOKUP(_xlfn.TEXTBEFORE($J143,";",1,0,1),Table2[[Label]:[Reference(s)]],8,FALSE))</f>
        <v>5</v>
      </c>
      <c r="P143" s="534" t="str">
        <f>IF(VLOOKUP(_xlfn.TEXTBEFORE($J143,";",1,0,1),Table2[[Label]:[Reference(s)]],9,FALSE)=0,"",VLOOKUP(_xlfn.TEXTBEFORE($J143,";",1,0,1),Table2[[Label]:[Reference(s)]],9,FALSE))</f>
        <v>Please follow these instructions: Use domain values outlined in the 'Use of Assistance' tab</v>
      </c>
      <c r="Q143" s="534" t="str">
        <f>IF(VLOOKUP(_xlfn.TEXTBEFORE($J143,";",1,0,1),Table2[[Label]:[Reference(s)]],10,FALSE)=0,"",VLOOKUP(_xlfn.TEXTBEFORE($J143,";",1,0,1),Table2[[Label]:[Reference(s)]],10,FALSE))</f>
        <v/>
      </c>
      <c r="R143" s="534" t="str">
        <f>IFERROR(MID(IF(VLOOKUP(_xlfn.TEXTBEFORE($J143,";",1,0,1),Table2[[Label]:[Reference(s)]],13,FALSE)=0,"",VLOOKUP(_xlfn.TEXTBEFORE($J143,";",1,0,1),Table2[[Label]:[Reference(s)]],13,FALSE)), FIND("(10)", IF(VLOOKUP(_xlfn.TEXTBEFORE($J143,";",1,0,1),Table2[[Label]:[Reference(s)]],13,FALSE)=0,"",VLOOKUP(_xlfn.TEXTBEFORE($J143,";",1,0,1),Table2[[Label]:[Reference(s)]],13,FALSE))), LEN(IF(VLOOKUP(_xlfn.TEXTBEFORE($J143,";",1,0,1),Table2[[Label]:[Reference(s)]],13,FALSE)=0,"",VLOOKUP(_xlfn.TEXTBEFORE($J143,";",1,0,1),Table2[[Label]:[Reference(s)]],13,FALSE)))),"")</f>
        <v/>
      </c>
      <c r="S143" s="550" t="str">
        <f>IF(VLOOKUP(_xlfn.TEXTBEFORE($J143,";",1,0,1),Table2[[Label]:[Reference(s)]],14,FALSE)=0,"",VLOOKUP(_xlfn.TEXTBEFORE($J143,";",1,0,1),Table2[[Label]:[Reference(s)]],14,FALSE))</f>
        <v>(1) 2 CFR 200.203;
(3) SAM.gov Assistance Listing;
(5) 31 USC 6102</v>
      </c>
    </row>
    <row r="144" spans="1:19" ht="38.25" x14ac:dyDescent="0.25">
      <c r="A144" s="697"/>
      <c r="B144" s="610"/>
      <c r="C144" s="610"/>
      <c r="D144" s="610"/>
      <c r="E144" s="692"/>
      <c r="F144" s="610"/>
      <c r="G144" s="534" t="str">
        <f>IF(VLOOKUP(_xlfn.TEXTBEFORE($J144,";",1,0,1),Table2[[Label]:[Reference(s)]],2,FALSE)=0,"",VLOOKUP(_xlfn.TEXTBEFORE($J144,";",1,0,1),Table2[[Label]:[Reference(s)]],2,FALSE))</f>
        <v>The name of the type of the restriction placed on the use of federal assistance funds.</v>
      </c>
      <c r="H144" s="610"/>
      <c r="I144" s="610"/>
      <c r="J144" s="580" t="s">
        <v>4530</v>
      </c>
      <c r="K144" s="549" t="s">
        <v>2187</v>
      </c>
      <c r="L144" s="534" t="str">
        <f>IF(VLOOKUP(_xlfn.TEXTBEFORE($J144,";",1,0,1),Table2[[Label]:[Reference(s)]],5,FALSE)=0,"",VLOOKUP(_xlfn.TEXTBEFORE($J144,";",1,0,1),Table2[[Label]:[Reference(s)]],5,FALSE))</f>
        <v>String</v>
      </c>
      <c r="M144" s="534" t="str">
        <f>IF(VLOOKUP(_xlfn.TEXTBEFORE($J144,";",1,0,1),Table2[[Label]:[Reference(s)]],6,FALSE)=0,"",VLOOKUP(_xlfn.TEXTBEFORE($J144,";",1,0,1),Table2[[Label]:[Reference(s)]],6,FALSE))</f>
        <v/>
      </c>
      <c r="N144" s="534" t="str">
        <f>IF(VLOOKUP(_xlfn.TEXTBEFORE($J144,";",1,0,1),Table2[[Label]:[Reference(s)]],7,FALSE)=0,"",VLOOKUP(_xlfn.TEXTBEFORE($J144,";",1,0,1),Table2[[Label]:[Reference(s)]],7,FALSE))</f>
        <v/>
      </c>
      <c r="O144" s="534" t="str">
        <f>IF(VLOOKUP(_xlfn.TEXTBEFORE($J144,";",1,0,1),Table2[[Label]:[Reference(s)]],8,FALSE)=0,"",VLOOKUP(_xlfn.TEXTBEFORE($J144,";",1,0,1),Table2[[Label]:[Reference(s)]],8,FALSE))</f>
        <v>(3) 4000</v>
      </c>
      <c r="P144" s="534" t="str">
        <f>IF(VLOOKUP(_xlfn.TEXTBEFORE($J144,";",1,0,1),Table2[[Label]:[Reference(s)]],9,FALSE)=0,"",VLOOKUP(_xlfn.TEXTBEFORE($J144,";",1,0,1),Table2[[Label]:[Reference(s)]],9,FALSE))</f>
        <v>Please follow these instructions: Use domain values outlined in the 'Use of Assistance' tab</v>
      </c>
      <c r="Q144" s="534" t="str">
        <f>IF(VLOOKUP(_xlfn.TEXTBEFORE($J144,";",1,0,1),Table2[[Label]:[Reference(s)]],10,FALSE)=0,"",VLOOKUP(_xlfn.TEXTBEFORE($J144,";",1,0,1),Table2[[Label]:[Reference(s)]],10,FALSE))</f>
        <v/>
      </c>
      <c r="R144" s="534" t="str">
        <f>IFERROR(MID(IF(VLOOKUP(_xlfn.TEXTBEFORE($J144,";",1,0,1),Table2[[Label]:[Reference(s)]],13,FALSE)=0,"",VLOOKUP(_xlfn.TEXTBEFORE($J144,";",1,0,1),Table2[[Label]:[Reference(s)]],13,FALSE)), FIND("(10)", IF(VLOOKUP(_xlfn.TEXTBEFORE($J144,";",1,0,1),Table2[[Label]:[Reference(s)]],13,FALSE)=0,"",VLOOKUP(_xlfn.TEXTBEFORE($J144,";",1,0,1),Table2[[Label]:[Reference(s)]],13,FALSE))), LEN(IF(VLOOKUP(_xlfn.TEXTBEFORE($J144,";",1,0,1),Table2[[Label]:[Reference(s)]],13,FALSE)=0,"",VLOOKUP(_xlfn.TEXTBEFORE($J144,";",1,0,1),Table2[[Label]:[Reference(s)]],13,FALSE)))),"")</f>
        <v/>
      </c>
      <c r="S144" s="550" t="str">
        <f>IF(VLOOKUP(_xlfn.TEXTBEFORE($J144,";",1,0,1),Table2[[Label]:[Reference(s)]],14,FALSE)=0,"",VLOOKUP(_xlfn.TEXTBEFORE($J144,";",1,0,1),Table2[[Label]:[Reference(s)]],14,FALSE))</f>
        <v>(1) 2 CFR 200.203;
(3) SAM.gov Assistance Listing;
(5) 31 USC 6102</v>
      </c>
    </row>
    <row r="145" spans="1:20" ht="56.25" customHeight="1" thickBot="1" x14ac:dyDescent="0.3">
      <c r="A145" s="698"/>
      <c r="B145" s="621"/>
      <c r="C145" s="621"/>
      <c r="D145" s="621"/>
      <c r="E145" s="546" t="s">
        <v>2306</v>
      </c>
      <c r="F145" s="547" t="s">
        <v>1834</v>
      </c>
      <c r="G145" s="534" t="str">
        <f>IF(VLOOKUP(_xlfn.TEXTBEFORE($J145,";",1,0,1),Table2[[Label]:[Reference(s)]],2,FALSE)=0,"",VLOOKUP(_xlfn.TEXTBEFORE($J145,";",1,0,1),Table2[[Label]:[Reference(s)]],2,FALSE))</f>
        <v>A description of the restrictions on the use of federal assistance funds.</v>
      </c>
      <c r="H145" s="564" t="s">
        <v>4531</v>
      </c>
      <c r="I145" s="547" t="s">
        <v>1639</v>
      </c>
      <c r="J145" s="589" t="s">
        <v>4532</v>
      </c>
      <c r="K145" s="549" t="s">
        <v>2187</v>
      </c>
      <c r="L145" s="534" t="str">
        <f>IF(VLOOKUP(_xlfn.TEXTBEFORE($J145,";",1,0,1),Table2[[Label]:[Reference(s)]],5,FALSE)=0,"",VLOOKUP(_xlfn.TEXTBEFORE($J145,";",1,0,1),Table2[[Label]:[Reference(s)]],5,FALSE))</f>
        <v>String</v>
      </c>
      <c r="M145" s="534" t="str">
        <f>IF(VLOOKUP(_xlfn.TEXTBEFORE($J145,";",1,0,1),Table2[[Label]:[Reference(s)]],6,FALSE)=0,"",VLOOKUP(_xlfn.TEXTBEFORE($J145,";",1,0,1),Table2[[Label]:[Reference(s)]],6,FALSE))</f>
        <v/>
      </c>
      <c r="N145" s="534" t="str">
        <f>IF(VLOOKUP(_xlfn.TEXTBEFORE($J145,";",1,0,1),Table2[[Label]:[Reference(s)]],7,FALSE)=0,"",VLOOKUP(_xlfn.TEXTBEFORE($J145,";",1,0,1),Table2[[Label]:[Reference(s)]],7,FALSE))</f>
        <v/>
      </c>
      <c r="O145" s="534" t="str">
        <f>IF(VLOOKUP(_xlfn.TEXTBEFORE($J145,";",1,0,1),Table2[[Label]:[Reference(s)]],8,FALSE)=0,"",VLOOKUP(_xlfn.TEXTBEFORE($J145,";",1,0,1),Table2[[Label]:[Reference(s)]],8,FALSE))</f>
        <v>(3) 5000</v>
      </c>
      <c r="P145" s="534" t="str">
        <f>IF(VLOOKUP(_xlfn.TEXTBEFORE($J145,";",1,0,1),Table2[[Label]:[Reference(s)]],9,FALSE)=0,"",VLOOKUP(_xlfn.TEXTBEFORE($J145,";",1,0,1),Table2[[Label]:[Reference(s)]],9,FALSE))</f>
        <v/>
      </c>
      <c r="Q145" s="534" t="str">
        <f>IF(VLOOKUP(_xlfn.TEXTBEFORE($J145,";",1,0,1),Table2[[Label]:[Reference(s)]],10,FALSE)=0,"",VLOOKUP(_xlfn.TEXTBEFORE($J145,";",1,0,1),Table2[[Label]:[Reference(s)]],10,FALSE))</f>
        <v/>
      </c>
      <c r="R145" s="534" t="str">
        <f>IFERROR(MID(IF(VLOOKUP(_xlfn.TEXTBEFORE($J145,";",1,0,1),Table2[[Label]:[Reference(s)]],13,FALSE)=0,"",VLOOKUP(_xlfn.TEXTBEFORE($J145,";",1,0,1),Table2[[Label]:[Reference(s)]],13,FALSE)), FIND("(10)", IF(VLOOKUP(_xlfn.TEXTBEFORE($J145,";",1,0,1),Table2[[Label]:[Reference(s)]],13,FALSE)=0,"",VLOOKUP(_xlfn.TEXTBEFORE($J145,";",1,0,1),Table2[[Label]:[Reference(s)]],13,FALSE))), LEN(IF(VLOOKUP(_xlfn.TEXTBEFORE($J145,";",1,0,1),Table2[[Label]:[Reference(s)]],13,FALSE)=0,"",VLOOKUP(_xlfn.TEXTBEFORE($J145,";",1,0,1),Table2[[Label]:[Reference(s)]],13,FALSE)))),"")</f>
        <v/>
      </c>
      <c r="S145" s="550" t="str">
        <f>IF(VLOOKUP(_xlfn.TEXTBEFORE($J145,";",1,0,1),Table2[[Label]:[Reference(s)]],14,FALSE)=0,"",VLOOKUP(_xlfn.TEXTBEFORE($J145,";",1,0,1),Table2[[Label]:[Reference(s)]],14,FALSE))</f>
        <v>(1) 2 CFR 200.203;
(3) SAM.gov Assistance Listing;
(5) 31 USC 6102</v>
      </c>
    </row>
    <row r="146" spans="1:20" ht="183.75" customHeight="1" x14ac:dyDescent="0.25">
      <c r="A146" s="696">
        <v>3.01</v>
      </c>
      <c r="B146" s="620" t="s">
        <v>2307</v>
      </c>
      <c r="C146" s="620" t="s">
        <v>2175</v>
      </c>
      <c r="D146" s="620" t="s">
        <v>2308</v>
      </c>
      <c r="E146" s="695" t="s">
        <v>1697</v>
      </c>
      <c r="F146" s="708" t="s">
        <v>2309</v>
      </c>
      <c r="G146" s="558" t="str">
        <f>IF(VLOOKUP(_xlfn.TEXTBEFORE($J146,";",1,0,1),Table2[[Label]:[Reference(s)]],2,FALSE)=0,"",VLOOKUP(_xlfn.TEXTBEFORE($J146,";",1,0,1),Table2[[Label]:[Reference(s)]],2,FALSE))</f>
        <v>A code that indicates the category of component that applicants are to include in their application.</v>
      </c>
      <c r="H146" s="547" t="s">
        <v>1633</v>
      </c>
      <c r="I146" s="557" t="s">
        <v>1684</v>
      </c>
      <c r="J146" s="559" t="s">
        <v>1084</v>
      </c>
      <c r="K146" s="555" t="s">
        <v>1640</v>
      </c>
      <c r="L146" s="558" t="str">
        <f>IF(VLOOKUP(_xlfn.TEXTBEFORE($J146,";",1,0,1),Table2[[Label]:[Reference(s)]],5,FALSE)=0,"",VLOOKUP(_xlfn.TEXTBEFORE($J146,";",1,0,1),Table2[[Label]:[Reference(s)]],5,FALSE))</f>
        <v>String</v>
      </c>
      <c r="M146" s="558" t="str">
        <f>IF(VLOOKUP(_xlfn.TEXTBEFORE($J146,";",1,0,1),Table2[[Label]:[Reference(s)]],6,FALSE)=0,"",VLOOKUP(_xlfn.TEXTBEFORE($J146,";",1,0,1),Table2[[Label]:[Reference(s)]],6,FALSE))</f>
        <v>AA</v>
      </c>
      <c r="N146" s="558">
        <f>IF(VLOOKUP(_xlfn.TEXTBEFORE($J146,";",1,0,1),Table2[[Label]:[Reference(s)]],7,FALSE)=0,"",VLOOKUP(_xlfn.TEXTBEFORE($J146,";",1,0,1),Table2[[Label]:[Reference(s)]],7,FALSE))</f>
        <v>2</v>
      </c>
      <c r="O146" s="558">
        <f>IF(VLOOKUP(_xlfn.TEXTBEFORE($J146,";",1,0,1),Table2[[Label]:[Reference(s)]],8,FALSE)=0,"",VLOOKUP(_xlfn.TEXTBEFORE($J146,";",1,0,1),Table2[[Label]:[Reference(s)]],8,FALSE))</f>
        <v>3</v>
      </c>
      <c r="P146" s="558" t="str">
        <f>IF(VLOOKUP(_xlfn.TEXTBEFORE($J146,";",1,0,1),Table2[[Label]:[Reference(s)]],9,FALSE)=0,"",VLOOKUP(_xlfn.TEXTBEFORE($J146,";",1,0,1),Table2[[Label]:[Reference(s)]],9,FALSE))</f>
        <v>PN = Project narrative​;
PA = Project abstract​;
BN = Budget narrative​;
RS = Resumes​;
JD = Job descriptions​;
CA = Indirect cost agreement​;
CSF = Common Forms​;
OSF = Non-Common (Agency) Forms;
AC = Agency-determined certifications and assurances;
PC = Program-determined certifications and assurances;
OT = Other</v>
      </c>
      <c r="Q146" s="534" t="str">
        <f>IF(VLOOKUP(_xlfn.TEXTBEFORE($J146,";",1,0,1),Table2[[Label]:[Reference(s)]],10,FALSE)=0,"",VLOOKUP(_xlfn.TEXTBEFORE($J146,";",1,0,1),Table2[[Label]:[Reference(s)]],10,FALSE))</f>
        <v>PN = The project narrative provides a comprehensive description of the proposed funding opportunity project and contains the structured narrative components used to explain the project’s purpose, need, planned activities, and expected outcomes;
PA = A short description of the proposed project that communicates its objectives, scope, and anticipated outcomes, providing a high‑level overview for reviewers and a plain‑language summary understandable by the public without the full proposal;
BN = A brief discussion of, or explanation for, items to be included in the budget items;
RS = The resume or curriculum vitae attachment for the individual describing their academic and professional experience and skills;
JD = Descriptions of duties, responsibilities, and reporting relationships for job roles under the funding opportunity project;
CA = A formal agreement between an organization and the grant-making agency that establishes the allowable percentage for overhead expenses that can be charged;
CSF =  Forms that are available through the grants.gov website and are commonly used across grant programs;
OSF = Forms that are developed and maintained through the agency and are dependent on the type of opportunity, agency policies, etc.;
AC = Certifications, assurances, and related forms an agency requires;
PC = Certifications and assurances specific to the funding program or funding opportunity;
OT = Other funding opportunity project application component type not otherwise specified</v>
      </c>
      <c r="R146" s="558" t="str">
        <f>IFERROR(MID(IF(VLOOKUP(_xlfn.TEXTBEFORE($J146,";",1,0,1),Table2[[Label]:[Reference(s)]],13,FALSE)=0,"",VLOOKUP(_xlfn.TEXTBEFORE($J146,";",1,0,1),Table2[[Label]:[Reference(s)]],13,FALSE)), FIND("(10)", IF(VLOOKUP(_xlfn.TEXTBEFORE($J146,";",1,0,1),Table2[[Label]:[Reference(s)]],13,FALSE)=0,"",VLOOKUP(_xlfn.TEXTBEFORE($J146,";",1,0,1),Table2[[Label]:[Reference(s)]],13,FALSE))), LEN(IF(VLOOKUP(_xlfn.TEXTBEFORE($J146,";",1,0,1),Table2[[Label]:[Reference(s)]],13,FALSE)=0,"",VLOOKUP(_xlfn.TEXTBEFORE($J146,";",1,0,1),Table2[[Label]:[Reference(s)]],13,FALSE)))),"")</f>
        <v/>
      </c>
      <c r="S146" s="560" t="str">
        <f>IF(VLOOKUP(_xlfn.TEXTBEFORE($J146,";",1,0,1),Table2[[Label]:[Reference(s)]],14,FALSE)=0,"",VLOOKUP(_xlfn.TEXTBEFORE($J146,";",1,0,1),Table2[[Label]:[Reference(s)]],14,FALSE))</f>
        <v>(1) Appendix I to Part 200, Title 2</v>
      </c>
    </row>
    <row r="147" spans="1:20" ht="38.25" x14ac:dyDescent="0.25">
      <c r="A147" s="697"/>
      <c r="B147" s="610"/>
      <c r="C147" s="610"/>
      <c r="D147" s="610"/>
      <c r="E147" s="692"/>
      <c r="F147" s="709"/>
      <c r="G147" s="534" t="str">
        <f>IF(VLOOKUP(_xlfn.TEXTBEFORE($J147,";",1,0,1),Table2[[Label]:[Reference(s)]],2,FALSE)=0,"",VLOOKUP(_xlfn.TEXTBEFORE($J147,";",1,0,1),Table2[[Label]:[Reference(s)]],2,FALSE))</f>
        <v>The name of an application component other than the ones provided.</v>
      </c>
      <c r="H147" s="547" t="s">
        <v>4533</v>
      </c>
      <c r="I147" s="547" t="s">
        <v>1639</v>
      </c>
      <c r="J147" s="548" t="s">
        <v>1094</v>
      </c>
      <c r="K147" s="549" t="s">
        <v>1640</v>
      </c>
      <c r="L147" s="534" t="str">
        <f>IF(VLOOKUP(_xlfn.TEXTBEFORE($J147,";",1,0,1),Table2[[Label]:[Reference(s)]],5,FALSE)=0,"",VLOOKUP(_xlfn.TEXTBEFORE($J147,";",1,0,1),Table2[[Label]:[Reference(s)]],5,FALSE))</f>
        <v>String</v>
      </c>
      <c r="M147" s="534" t="str">
        <f>IF(VLOOKUP(_xlfn.TEXTBEFORE($J147,";",1,0,1),Table2[[Label]:[Reference(s)]],6,FALSE)=0,"",VLOOKUP(_xlfn.TEXTBEFORE($J147,";",1,0,1),Table2[[Label]:[Reference(s)]],6,FALSE))</f>
        <v/>
      </c>
      <c r="N147" s="534" t="str">
        <f>IF(VLOOKUP(_xlfn.TEXTBEFORE($J147,";",1,0,1),Table2[[Label]:[Reference(s)]],7,FALSE)=0,"",VLOOKUP(_xlfn.TEXTBEFORE($J147,";",1,0,1),Table2[[Label]:[Reference(s)]],7,FALSE))</f>
        <v/>
      </c>
      <c r="O147" s="534">
        <f>IF(VLOOKUP(_xlfn.TEXTBEFORE($J147,";",1,0,1),Table2[[Label]:[Reference(s)]],8,FALSE)=0,"",VLOOKUP(_xlfn.TEXTBEFORE($J147,";",1,0,1),Table2[[Label]:[Reference(s)]],8,FALSE))</f>
        <v>255</v>
      </c>
      <c r="P147" s="534" t="str">
        <f>IF(VLOOKUP(_xlfn.TEXTBEFORE($J147,";",1,0,1),Table2[[Label]:[Reference(s)]],9,FALSE)=0,"",VLOOKUP(_xlfn.TEXTBEFORE($J147,";",1,0,1),Table2[[Label]:[Reference(s)]],9,FALSE))</f>
        <v/>
      </c>
      <c r="Q147" s="534" t="str">
        <f>IF(VLOOKUP(_xlfn.TEXTBEFORE($J147,";",1,0,1),Table2[[Label]:[Reference(s)]],10,FALSE)=0,"",VLOOKUP(_xlfn.TEXTBEFORE($J147,";",1,0,1),Table2[[Label]:[Reference(s)]],10,FALSE))</f>
        <v/>
      </c>
      <c r="R147" s="534" t="str">
        <f>IFERROR(MID(IF(VLOOKUP(_xlfn.TEXTBEFORE($J147,";",1,0,1),Table2[[Label]:[Reference(s)]],13,FALSE)=0,"",VLOOKUP(_xlfn.TEXTBEFORE($J147,";",1,0,1),Table2[[Label]:[Reference(s)]],13,FALSE)), FIND("(10)", IF(VLOOKUP(_xlfn.TEXTBEFORE($J147,";",1,0,1),Table2[[Label]:[Reference(s)]],13,FALSE)=0,"",VLOOKUP(_xlfn.TEXTBEFORE($J147,";",1,0,1),Table2[[Label]:[Reference(s)]],13,FALSE))), LEN(IF(VLOOKUP(_xlfn.TEXTBEFORE($J147,";",1,0,1),Table2[[Label]:[Reference(s)]],13,FALSE)=0,"",VLOOKUP(_xlfn.TEXTBEFORE($J147,";",1,0,1),Table2[[Label]:[Reference(s)]],13,FALSE)))),"")</f>
        <v/>
      </c>
      <c r="S147" s="550" t="str">
        <f>IF(VLOOKUP(_xlfn.TEXTBEFORE($J147,";",1,0,1),Table2[[Label]:[Reference(s)]],14,FALSE)=0,"",VLOOKUP(_xlfn.TEXTBEFORE($J147,";",1,0,1),Table2[[Label]:[Reference(s)]],14,FALSE))</f>
        <v>(1) Appendix I to Part 200, Title 2</v>
      </c>
    </row>
    <row r="148" spans="1:20" s="51" customFormat="1" ht="241.5" customHeight="1" x14ac:dyDescent="0.25">
      <c r="A148" s="697"/>
      <c r="B148" s="610"/>
      <c r="C148" s="610"/>
      <c r="D148" s="610"/>
      <c r="E148" s="692"/>
      <c r="F148" s="709"/>
      <c r="G148" s="534" t="str">
        <f>IF(VLOOKUP(_xlfn.TEXTBEFORE($J148,";",1,0,1),Table2[[Label]:[Reference(s)]],2,FALSE)=0,"",VLOOKUP(_xlfn.TEXTBEFORE($J148,";",1,0,1),Table2[[Label]:[Reference(s)]],2,FALSE))</f>
        <v>Common (i.e., forms hosted on Grants.gov where Agency Owner = Grants.gov) forms that are required for all applications to the NOFO.</v>
      </c>
      <c r="H148" s="547" t="s">
        <v>4107</v>
      </c>
      <c r="I148" s="547" t="s">
        <v>1694</v>
      </c>
      <c r="J148" s="548" t="s">
        <v>4099</v>
      </c>
      <c r="K148" s="549" t="s">
        <v>1640</v>
      </c>
      <c r="L148" s="534" t="str">
        <f>IF(VLOOKUP(_xlfn.TEXTBEFORE($J148,";",1,0,1),Table2[[Label]:[Reference(s)]],5,FALSE)=0,"",VLOOKUP(_xlfn.TEXTBEFORE($J148,";",1,0,1),Table2[[Label]:[Reference(s)]],5,FALSE))</f>
        <v>String</v>
      </c>
      <c r="M148" s="534" t="str">
        <f>IF(VLOOKUP(_xlfn.TEXTBEFORE($J148,";",1,0,1),Table2[[Label]:[Reference(s)]],6,FALSE)=0,"",VLOOKUP(_xlfn.TEXTBEFORE($J148,";",1,0,1),Table2[[Label]:[Reference(s)]],6,FALSE))</f>
        <v/>
      </c>
      <c r="N148" s="534" t="str">
        <f>IF(VLOOKUP(_xlfn.TEXTBEFORE($J148,";",1,0,1),Table2[[Label]:[Reference(s)]],7,FALSE)=0,"",VLOOKUP(_xlfn.TEXTBEFORE($J148,";",1,0,1),Table2[[Label]:[Reference(s)]],7,FALSE))</f>
        <v/>
      </c>
      <c r="O148" s="534">
        <f>IF(VLOOKUP(_xlfn.TEXTBEFORE($J148,";",1,0,1),Table2[[Label]:[Reference(s)]],8,FALSE)=0,"",VLOOKUP(_xlfn.TEXTBEFORE($J148,";",1,0,1),Table2[[Label]:[Reference(s)]],8,FALSE))</f>
        <v>500</v>
      </c>
      <c r="P148" s="534" t="str">
        <f>IF(VLOOKUP(_xlfn.TEXTBEFORE($J148,";",1,0,1),Table2[[Label]:[Reference(s)]],9,FALSE)=0,"",VLOOKUP(_xlfn.TEXTBEFORE($J148,";",1,0,1),Table2[[Label]:[Reference(s)]],9,FALSE))</f>
        <v>Application for Federal Assistance (SF-424);
R &amp; R Application for Federal Assistance (SF-424 R&amp;R);
Budget Information for Non-Construction Programs (SF-424A);
Assurances for Non-Construction Programs (SF-424B);
Budget Information for Construction Programs (SF-424C);
Assurances for Construction Programs (SF-424D);
Disclosure of Lobbying Activities (SF-LLL);
Attachments;
Other Attachments Form;
Budget Narrative Attachment Form;
Project Abstract;
Project Narrative Attachment Form;
Grants.gov Lobbying Form;
Key Contacts;
Project Abstract Summary;
Project/Performance Site Location(s);
Research &amp; Related Budget;
Research &amp; Related Budget 10YR;
Research &amp; Related Multi-Project 10 Year Budget;
Research &amp; Related Budget (Total Fed + Non-Fed);
R &amp; R Subaward Budget Attachment(s) Form;
R &amp; R Subaward Budget Attachment(s) Form 5 YR 30 ATT;
R &amp; R Subaward Budget Attachment(s) Form 10 YR 10 ATT;
R &amp; R Subaward Budget Attachment(s) Form 10 YR 30 ATT;
R &amp; R Multi-Project Subaward Budget Attachment(s) Form 10YR 30ATT;
Research &amp; Related Subaward Budget (Total Fed + Non-Fed) 5 YR 30 ATT;
Research &amp; Related Subaward Budget (Total Fed + Non-Fed) Attachment(s) Form;
Research &amp; Related Personal Data;
Research &amp; Related Senior/Key Person Profile;
Research and Related Senior/Key Person Profile (Expanded);
Research And Related Other Project Information;
SBIR/STTR Information;
SF-424 R&amp;R Multi-Project Cover</v>
      </c>
      <c r="Q148" s="534" t="str">
        <f>IF(VLOOKUP(_xlfn.TEXTBEFORE($J148,";",1,0,1),Table2[[Label]:[Reference(s)]],10,FALSE)=0,"",VLOOKUP(_xlfn.TEXTBEFORE($J148,";",1,0,1),Table2[[Label]:[Reference(s)]],10,FALSE))</f>
        <v/>
      </c>
      <c r="R148" s="534" t="str">
        <f>IFERROR(MID(IF(VLOOKUP(_xlfn.TEXTBEFORE($J148,";",1,0,1),Table2[[Label]:[Reference(s)]],13,FALSE)=0,"",VLOOKUP(_xlfn.TEXTBEFORE($J148,";",1,0,1),Table2[[Label]:[Reference(s)]],13,FALSE)), FIND("(10)", IF(VLOOKUP(_xlfn.TEXTBEFORE($J148,";",1,0,1),Table2[[Label]:[Reference(s)]],13,FALSE)=0,"",VLOOKUP(_xlfn.TEXTBEFORE($J148,";",1,0,1),Table2[[Label]:[Reference(s)]],13,FALSE))), LEN(IF(VLOOKUP(_xlfn.TEXTBEFORE($J148,";",1,0,1),Table2[[Label]:[Reference(s)]],13,FALSE)=0,"",VLOOKUP(_xlfn.TEXTBEFORE($J148,";",1,0,1),Table2[[Label]:[Reference(s)]],13,FALSE)))),"")</f>
        <v/>
      </c>
      <c r="S148" s="550" t="str">
        <f>IF(VLOOKUP(_xlfn.TEXTBEFORE($J148,";",1,0,1),Table2[[Label]:[Reference(s)]],14,FALSE)=0,"",VLOOKUP(_xlfn.TEXTBEFORE($J148,";",1,0,1),Table2[[Label]:[Reference(s)]],14,FALSE))</f>
        <v>(1) Appendix I to Part 200, Title 2;
(10) Grants.gov</v>
      </c>
    </row>
    <row r="149" spans="1:20" s="51" customFormat="1" ht="71.25" customHeight="1" x14ac:dyDescent="0.25">
      <c r="A149" s="697"/>
      <c r="B149" s="610"/>
      <c r="C149" s="610"/>
      <c r="D149" s="610"/>
      <c r="E149" s="692"/>
      <c r="F149" s="709"/>
      <c r="G149" s="534" t="str">
        <f>IF(VLOOKUP(_xlfn.TEXTBEFORE($J149,";",1,0,1),Table2[[Label]:[Reference(s)]],2,FALSE)=0,"",VLOOKUP(_xlfn.TEXTBEFORE($J149,";",1,0,1),Table2[[Label]:[Reference(s)]],2,FALSE))</f>
        <v>Common (i.e., forms hosted on Grants.gov where Agency Owner = Grants.gov)forms that are not required for all applications to the NOFO but may be needed depending on the type of applicant, funding opportunity project, etc. (meaning that they might be conditionally required in some application scenarios).</v>
      </c>
      <c r="H149" s="547" t="s">
        <v>4108</v>
      </c>
      <c r="I149" s="547" t="s">
        <v>1694</v>
      </c>
      <c r="J149" s="548" t="s">
        <v>4098</v>
      </c>
      <c r="K149" s="549" t="s">
        <v>1640</v>
      </c>
      <c r="L149" s="534" t="str">
        <f>IF(VLOOKUP(_xlfn.TEXTBEFORE($J149,";",1,0,1),Table2[[Label]:[Reference(s)]],5,FALSE)=0,"",VLOOKUP(_xlfn.TEXTBEFORE($J149,";",1,0,1),Table2[[Label]:[Reference(s)]],5,FALSE))</f>
        <v>String</v>
      </c>
      <c r="M149" s="534" t="str">
        <f>IF(VLOOKUP(_xlfn.TEXTBEFORE($J149,";",1,0,1),Table2[[Label]:[Reference(s)]],6,FALSE)=0,"",VLOOKUP(_xlfn.TEXTBEFORE($J149,";",1,0,1),Table2[[Label]:[Reference(s)]],6,FALSE))</f>
        <v/>
      </c>
      <c r="N149" s="534" t="str">
        <f>IF(VLOOKUP(_xlfn.TEXTBEFORE($J149,";",1,0,1),Table2[[Label]:[Reference(s)]],7,FALSE)=0,"",VLOOKUP(_xlfn.TEXTBEFORE($J149,";",1,0,1),Table2[[Label]:[Reference(s)]],7,FALSE))</f>
        <v/>
      </c>
      <c r="O149" s="534">
        <f>IF(VLOOKUP(_xlfn.TEXTBEFORE($J149,";",1,0,1),Table2[[Label]:[Reference(s)]],8,FALSE)=0,"",VLOOKUP(_xlfn.TEXTBEFORE($J149,";",1,0,1),Table2[[Label]:[Reference(s)]],8,FALSE))</f>
        <v>500</v>
      </c>
      <c r="P149" s="534" t="str">
        <f>IF(VLOOKUP(_xlfn.TEXTBEFORE($J149,";",1,0,1),Table2[[Label]:[Reference(s)]],9,FALSE)=0,"",VLOOKUP(_xlfn.TEXTBEFORE($J149,";",1,0,1),Table2[[Label]:[Reference(s)]],9,FALSE))</f>
        <v>Application for Federal Assistance (SF-424);
R &amp; R Application for Federal Assistance (SF-424 R&amp;R);
Budget Information for Non-Construction Programs (SF-424A);
Assurances for Non-Construction Programs (SF-424B);
Budget Information for Construction Programs (SF-424C);
Assurances for Construction Programs (SF-424D);
Disclosure of Lobbying Activities (SF-LLL);
Attachments;
Other Attachments Form;
Budget Narrative Attachment Form;
Project Abstract;
Project Narrative Attachment Form;
Grants.gov Lobbying Form;
Key Contacts;
Project Abstract Summary;
Project/Performance Site Location(s);
Research &amp; Related Budget;
Research &amp; Related Budget 10YR;
Research &amp; Related Multi-Project 10 Year Budget;
Research &amp; Related Budget (Total Fed + Non-Fed);
R &amp; R Subaward Budget Attachment(s) Form;
R &amp; R Subaward Budget Attachment(s) Form 5 YR 30 ATT;
R &amp; R Subaward Budget Attachment(s) Form 10 YR 10 ATT;
R &amp; R Subaward Budget Attachment(s) Form 10 YR 30 ATT;
R &amp; R Multi-Project Subaward Budget Attachment(s) Form 10YR 30ATT;
Research &amp; Related Subaward Budget (Total Fed + Non-Fed) 5 YR 30 ATT;
Research &amp; Related Subaward Budget (Total Fed + Non-Fed) Attachment(s) Form;
Research &amp; Related Personal Data;
Research &amp; Related Senior/Key Person Profile;
Research and Related Senior/Key Person Profile (Expanded);
Research And Related Other Project Information;
SBIR/STTR Information;
SF-424 R&amp;R Multi-Project Cover</v>
      </c>
      <c r="Q149" s="534" t="str">
        <f>IF(VLOOKUP(_xlfn.TEXTBEFORE($J149,";",1,0,1),Table2[[Label]:[Reference(s)]],10,FALSE)=0,"",VLOOKUP(_xlfn.TEXTBEFORE($J149,";",1,0,1),Table2[[Label]:[Reference(s)]],10,FALSE))</f>
        <v/>
      </c>
      <c r="R149" s="534" t="str">
        <f>IFERROR(MID(IF(VLOOKUP(_xlfn.TEXTBEFORE($J149,";",1,0,1),Table2[[Label]:[Reference(s)]],13,FALSE)=0,"",VLOOKUP(_xlfn.TEXTBEFORE($J149,";",1,0,1),Table2[[Label]:[Reference(s)]],13,FALSE)), FIND("(10)", IF(VLOOKUP(_xlfn.TEXTBEFORE($J149,";",1,0,1),Table2[[Label]:[Reference(s)]],13,FALSE)=0,"",VLOOKUP(_xlfn.TEXTBEFORE($J149,";",1,0,1),Table2[[Label]:[Reference(s)]],13,FALSE))), LEN(IF(VLOOKUP(_xlfn.TEXTBEFORE($J149,";",1,0,1),Table2[[Label]:[Reference(s)]],13,FALSE)=0,"",VLOOKUP(_xlfn.TEXTBEFORE($J149,";",1,0,1),Table2[[Label]:[Reference(s)]],13,FALSE)))),"")</f>
        <v/>
      </c>
      <c r="S149" s="550" t="str">
        <f>IF(VLOOKUP(_xlfn.TEXTBEFORE($J149,";",1,0,1),Table2[[Label]:[Reference(s)]],14,FALSE)=0,"",VLOOKUP(_xlfn.TEXTBEFORE($J149,";",1,0,1),Table2[[Label]:[Reference(s)]],14,FALSE))</f>
        <v>(1) Appendix I to Part 200, Title 2;
(10) Grants.gov</v>
      </c>
    </row>
    <row r="150" spans="1:20" s="51" customFormat="1" ht="71.25" customHeight="1" x14ac:dyDescent="0.25">
      <c r="A150" s="697"/>
      <c r="B150" s="610"/>
      <c r="C150" s="610"/>
      <c r="D150" s="610"/>
      <c r="E150" s="692"/>
      <c r="F150" s="709"/>
      <c r="G150" s="534" t="str">
        <f>IF(VLOOKUP(_xlfn.TEXTBEFORE($J150,";",1,0,1),Table2[[Label]:[Reference(s)]],2,FALSE)=0,"",VLOOKUP(_xlfn.TEXTBEFORE($J150,";",1,0,1),Table2[[Label]:[Reference(s)]],2,FALSE))</f>
        <v>A list of agency-defined forms that are required for all applications to the NOFO. URL links can be included.</v>
      </c>
      <c r="H150" s="551" t="s">
        <v>4109</v>
      </c>
      <c r="I150" s="547" t="s">
        <v>1639</v>
      </c>
      <c r="J150" s="548" t="s">
        <v>4105</v>
      </c>
      <c r="K150" s="549" t="s">
        <v>1640</v>
      </c>
      <c r="L150" s="534" t="str">
        <f>IF(VLOOKUP(_xlfn.TEXTBEFORE($J150,";",1,0,1),Table2[[Label]:[Reference(s)]],5,FALSE)=0,"",VLOOKUP(_xlfn.TEXTBEFORE($J150,";",1,0,1),Table2[[Label]:[Reference(s)]],5,FALSE))</f>
        <v>String</v>
      </c>
      <c r="M150" s="534" t="str">
        <f>IF(VLOOKUP(_xlfn.TEXTBEFORE($J150,";",1,0,1),Table2[[Label]:[Reference(s)]],6,FALSE)=0,"",VLOOKUP(_xlfn.TEXTBEFORE($J150,";",1,0,1),Table2[[Label]:[Reference(s)]],6,FALSE))</f>
        <v/>
      </c>
      <c r="N150" s="534" t="str">
        <f>IF(VLOOKUP(_xlfn.TEXTBEFORE($J150,";",1,0,1),Table2[[Label]:[Reference(s)]],7,FALSE)=0,"",VLOOKUP(_xlfn.TEXTBEFORE($J150,";",1,0,1),Table2[[Label]:[Reference(s)]],7,FALSE))</f>
        <v/>
      </c>
      <c r="O150" s="534">
        <f>IF(VLOOKUP(_xlfn.TEXTBEFORE($J150,";",1,0,1),Table2[[Label]:[Reference(s)]],8,FALSE)=0,"",VLOOKUP(_xlfn.TEXTBEFORE($J150,";",1,0,1),Table2[[Label]:[Reference(s)]],8,FALSE))</f>
        <v>2000</v>
      </c>
      <c r="P150" s="534" t="str">
        <f>IF(VLOOKUP(_xlfn.TEXTBEFORE($J150,";",1,0,1),Table2[[Label]:[Reference(s)]],9,FALSE)=0,"",VLOOKUP(_xlfn.TEXTBEFORE($J150,";",1,0,1),Table2[[Label]:[Reference(s)]],9,FALSE))</f>
        <v/>
      </c>
      <c r="Q150" s="534" t="str">
        <f>IF(VLOOKUP(_xlfn.TEXTBEFORE($J150,";",1,0,1),Table2[[Label]:[Reference(s)]],10,FALSE)=0,"",VLOOKUP(_xlfn.TEXTBEFORE($J150,";",1,0,1),Table2[[Label]:[Reference(s)]],10,FALSE))</f>
        <v/>
      </c>
      <c r="R150" s="534" t="str">
        <f>IFERROR(MID(IF(VLOOKUP(_xlfn.TEXTBEFORE($J150,";",1,0,1),Table2[[Label]:[Reference(s)]],13,FALSE)=0,"",VLOOKUP(_xlfn.TEXTBEFORE($J150,";",1,0,1),Table2[[Label]:[Reference(s)]],13,FALSE)), FIND("(10)", IF(VLOOKUP(_xlfn.TEXTBEFORE($J150,";",1,0,1),Table2[[Label]:[Reference(s)]],13,FALSE)=0,"",VLOOKUP(_xlfn.TEXTBEFORE($J150,";",1,0,1),Table2[[Label]:[Reference(s)]],13,FALSE))), LEN(IF(VLOOKUP(_xlfn.TEXTBEFORE($J150,";",1,0,1),Table2[[Label]:[Reference(s)]],13,FALSE)=0,"",VLOOKUP(_xlfn.TEXTBEFORE($J150,";",1,0,1),Table2[[Label]:[Reference(s)]],13,FALSE)))),"")</f>
        <v/>
      </c>
      <c r="S150" s="550" t="str">
        <f>IF(VLOOKUP(_xlfn.TEXTBEFORE($J150,";",1,0,1),Table2[[Label]:[Reference(s)]],14,FALSE)=0,"",VLOOKUP(_xlfn.TEXTBEFORE($J150,";",1,0,1),Table2[[Label]:[Reference(s)]],14,FALSE))</f>
        <v>(1) Appendix I to Part 200, Title 2;
(10) Grants.gov</v>
      </c>
    </row>
    <row r="151" spans="1:20" s="51" customFormat="1" ht="71.25" customHeight="1" x14ac:dyDescent="0.25">
      <c r="A151" s="697"/>
      <c r="B151" s="610"/>
      <c r="C151" s="610"/>
      <c r="D151" s="610"/>
      <c r="E151" s="692"/>
      <c r="F151" s="709"/>
      <c r="G151" s="534" t="str">
        <f>IF(VLOOKUP(_xlfn.TEXTBEFORE($J151,";",1,0,1),Table2[[Label]:[Reference(s)]],2,FALSE)=0,"",VLOOKUP(_xlfn.TEXTBEFORE($J151,";",1,0,1),Table2[[Label]:[Reference(s)]],2,FALSE))</f>
        <v>A list of agency-defined forms that are not required for all applications to the NOFO but may be needed depending on the type of applicant, funding opportunity project, etc. (meaning that they might be conditionally required in some application scenarios). URL links can be included.</v>
      </c>
      <c r="H151" s="551" t="s">
        <v>4110</v>
      </c>
      <c r="I151" s="547" t="s">
        <v>1639</v>
      </c>
      <c r="J151" s="548" t="s">
        <v>4106</v>
      </c>
      <c r="K151" s="549" t="s">
        <v>1640</v>
      </c>
      <c r="L151" s="534" t="str">
        <f>IF(VLOOKUP(_xlfn.TEXTBEFORE($J151,";",1,0,1),Table2[[Label]:[Reference(s)]],5,FALSE)=0,"",VLOOKUP(_xlfn.TEXTBEFORE($J151,";",1,0,1),Table2[[Label]:[Reference(s)]],5,FALSE))</f>
        <v>String</v>
      </c>
      <c r="M151" s="534" t="str">
        <f>IF(VLOOKUP(_xlfn.TEXTBEFORE($J151,";",1,0,1),Table2[[Label]:[Reference(s)]],6,FALSE)=0,"",VLOOKUP(_xlfn.TEXTBEFORE($J151,";",1,0,1),Table2[[Label]:[Reference(s)]],6,FALSE))</f>
        <v/>
      </c>
      <c r="N151" s="534" t="str">
        <f>IF(VLOOKUP(_xlfn.TEXTBEFORE($J151,";",1,0,1),Table2[[Label]:[Reference(s)]],7,FALSE)=0,"",VLOOKUP(_xlfn.TEXTBEFORE($J151,";",1,0,1),Table2[[Label]:[Reference(s)]],7,FALSE))</f>
        <v/>
      </c>
      <c r="O151" s="534">
        <f>IF(VLOOKUP(_xlfn.TEXTBEFORE($J151,";",1,0,1),Table2[[Label]:[Reference(s)]],8,FALSE)=0,"",VLOOKUP(_xlfn.TEXTBEFORE($J151,";",1,0,1),Table2[[Label]:[Reference(s)]],8,FALSE))</f>
        <v>2000</v>
      </c>
      <c r="P151" s="534" t="str">
        <f>IF(VLOOKUP(_xlfn.TEXTBEFORE($J151,";",1,0,1),Table2[[Label]:[Reference(s)]],9,FALSE)=0,"",VLOOKUP(_xlfn.TEXTBEFORE($J151,";",1,0,1),Table2[[Label]:[Reference(s)]],9,FALSE))</f>
        <v/>
      </c>
      <c r="Q151" s="534" t="str">
        <f>IF(VLOOKUP(_xlfn.TEXTBEFORE($J151,";",1,0,1),Table2[[Label]:[Reference(s)]],10,FALSE)=0,"",VLOOKUP(_xlfn.TEXTBEFORE($J151,";",1,0,1),Table2[[Label]:[Reference(s)]],10,FALSE))</f>
        <v/>
      </c>
      <c r="R151" s="534" t="str">
        <f>IFERROR(MID(IF(VLOOKUP(_xlfn.TEXTBEFORE($J151,";",1,0,1),Table2[[Label]:[Reference(s)]],13,FALSE)=0,"",VLOOKUP(_xlfn.TEXTBEFORE($J151,";",1,0,1),Table2[[Label]:[Reference(s)]],13,FALSE)), FIND("(10)", IF(VLOOKUP(_xlfn.TEXTBEFORE($J151,";",1,0,1),Table2[[Label]:[Reference(s)]],13,FALSE)=0,"",VLOOKUP(_xlfn.TEXTBEFORE($J151,";",1,0,1),Table2[[Label]:[Reference(s)]],13,FALSE))), LEN(IF(VLOOKUP(_xlfn.TEXTBEFORE($J151,";",1,0,1),Table2[[Label]:[Reference(s)]],13,FALSE)=0,"",VLOOKUP(_xlfn.TEXTBEFORE($J151,";",1,0,1),Table2[[Label]:[Reference(s)]],13,FALSE)))),"")</f>
        <v/>
      </c>
      <c r="S151" s="550" t="str">
        <f>IF(VLOOKUP(_xlfn.TEXTBEFORE($J151,";",1,0,1),Table2[[Label]:[Reference(s)]],14,FALSE)=0,"",VLOOKUP(_xlfn.TEXTBEFORE($J151,";",1,0,1),Table2[[Label]:[Reference(s)]],14,FALSE))</f>
        <v>(1) Appendix I to Part 200, Title 2;
(10) Grants.gov</v>
      </c>
    </row>
    <row r="152" spans="1:20" ht="26.25" thickBot="1" x14ac:dyDescent="0.3">
      <c r="A152" s="698"/>
      <c r="B152" s="621"/>
      <c r="C152" s="621"/>
      <c r="D152" s="621"/>
      <c r="E152" s="546" t="s">
        <v>1699</v>
      </c>
      <c r="F152" s="547" t="s">
        <v>2310</v>
      </c>
      <c r="G152" s="534" t="str">
        <f>IF(VLOOKUP(_xlfn.TEXTBEFORE($J152,";",1,0,1),Table2[[Label]:[Reference(s)]],2,FALSE)=0,"",VLOOKUP(_xlfn.TEXTBEFORE($J152,";",1,0,1),Table2[[Label]:[Reference(s)]],2,FALSE))</f>
        <v>A set of instructions that provides guidance associated with the application component. URL links are allowed.</v>
      </c>
      <c r="H152" s="547" t="s">
        <v>1633</v>
      </c>
      <c r="I152" s="547" t="s">
        <v>1639</v>
      </c>
      <c r="J152" s="548" t="s">
        <v>1083</v>
      </c>
      <c r="K152" s="549" t="s">
        <v>1640</v>
      </c>
      <c r="L152" s="534" t="str">
        <f>IF(VLOOKUP(_xlfn.TEXTBEFORE($J152,";",1,0,1),Table2[[Label]:[Reference(s)]],5,FALSE)=0,"",VLOOKUP(_xlfn.TEXTBEFORE($J152,";",1,0,1),Table2[[Label]:[Reference(s)]],5,FALSE))</f>
        <v>String</v>
      </c>
      <c r="M152" s="534" t="str">
        <f>IF(VLOOKUP(_xlfn.TEXTBEFORE($J152,";",1,0,1),Table2[[Label]:[Reference(s)]],6,FALSE)=0,"",VLOOKUP(_xlfn.TEXTBEFORE($J152,";",1,0,1),Table2[[Label]:[Reference(s)]],6,FALSE))</f>
        <v/>
      </c>
      <c r="N152" s="534" t="str">
        <f>IF(VLOOKUP(_xlfn.TEXTBEFORE($J152,";",1,0,1),Table2[[Label]:[Reference(s)]],7,FALSE)=0,"",VLOOKUP(_xlfn.TEXTBEFORE($J152,";",1,0,1),Table2[[Label]:[Reference(s)]],7,FALSE))</f>
        <v/>
      </c>
      <c r="O152" s="534">
        <f>IF(VLOOKUP(_xlfn.TEXTBEFORE($J152,";",1,0,1),Table2[[Label]:[Reference(s)]],8,FALSE)=0,"",VLOOKUP(_xlfn.TEXTBEFORE($J152,";",1,0,1),Table2[[Label]:[Reference(s)]],8,FALSE))</f>
        <v>12000</v>
      </c>
      <c r="P152" s="534" t="str">
        <f>IF(VLOOKUP(_xlfn.TEXTBEFORE($J152,";",1,0,1),Table2[[Label]:[Reference(s)]],9,FALSE)=0,"",VLOOKUP(_xlfn.TEXTBEFORE($J152,";",1,0,1),Table2[[Label]:[Reference(s)]],9,FALSE))</f>
        <v/>
      </c>
      <c r="Q152" s="534" t="str">
        <f>IF(VLOOKUP(_xlfn.TEXTBEFORE($J152,";",1,0,1),Table2[[Label]:[Reference(s)]],10,FALSE)=0,"",VLOOKUP(_xlfn.TEXTBEFORE($J152,";",1,0,1),Table2[[Label]:[Reference(s)]],10,FALSE))</f>
        <v/>
      </c>
      <c r="R152" s="534" t="str">
        <f>IFERROR(MID(IF(VLOOKUP(_xlfn.TEXTBEFORE($J152,";",1,0,1),Table2[[Label]:[Reference(s)]],13,FALSE)=0,"",VLOOKUP(_xlfn.TEXTBEFORE($J152,";",1,0,1),Table2[[Label]:[Reference(s)]],13,FALSE)), FIND("(10)", IF(VLOOKUP(_xlfn.TEXTBEFORE($J152,";",1,0,1),Table2[[Label]:[Reference(s)]],13,FALSE)=0,"",VLOOKUP(_xlfn.TEXTBEFORE($J152,";",1,0,1),Table2[[Label]:[Reference(s)]],13,FALSE))), LEN(IF(VLOOKUP(_xlfn.TEXTBEFORE($J152,";",1,0,1),Table2[[Label]:[Reference(s)]],13,FALSE)=0,"",VLOOKUP(_xlfn.TEXTBEFORE($J152,";",1,0,1),Table2[[Label]:[Reference(s)]],13,FALSE)))),"")</f>
        <v/>
      </c>
      <c r="S152" s="550" t="str">
        <f>IF(VLOOKUP(_xlfn.TEXTBEFORE($J152,";",1,0,1),Table2[[Label]:[Reference(s)]],14,FALSE)=0,"",VLOOKUP(_xlfn.TEXTBEFORE($J152,";",1,0,1),Table2[[Label]:[Reference(s)]],14,FALSE))</f>
        <v>(1) Appendix I to Part 200, Title 2</v>
      </c>
    </row>
    <row r="153" spans="1:20" ht="183.75" customHeight="1" x14ac:dyDescent="0.25">
      <c r="A153" s="701">
        <v>3.02</v>
      </c>
      <c r="B153" s="620" t="s">
        <v>2311</v>
      </c>
      <c r="C153" s="620" t="s">
        <v>2175</v>
      </c>
      <c r="D153" s="620" t="s">
        <v>2312</v>
      </c>
      <c r="E153" s="695" t="s">
        <v>2313</v>
      </c>
      <c r="F153" s="620" t="s">
        <v>2314</v>
      </c>
      <c r="G153" s="558" t="str">
        <f>IF(VLOOKUP(_xlfn.TEXTBEFORE($J153,";",1,0,1),Table2[[Label]:[Reference(s)]],2,FALSE)=0,"",VLOOKUP(_xlfn.TEXTBEFORE($J153,";",1,0,1),Table2[[Label]:[Reference(s)]],2,FALSE))</f>
        <v>A code that indicates the category of format by which applicants must adhere to.</v>
      </c>
      <c r="H153" s="557" t="s">
        <v>1633</v>
      </c>
      <c r="I153" s="557" t="s">
        <v>1684</v>
      </c>
      <c r="J153" s="559" t="s">
        <v>1080</v>
      </c>
      <c r="K153" s="555" t="s">
        <v>1640</v>
      </c>
      <c r="L153" s="558" t="str">
        <f>IF(VLOOKUP(_xlfn.TEXTBEFORE($J153,";",1,0,1),Table2[[Label]:[Reference(s)]],5,FALSE)=0,"",VLOOKUP(_xlfn.TEXTBEFORE($J153,";",1,0,1),Table2[[Label]:[Reference(s)]],5,FALSE))</f>
        <v>String</v>
      </c>
      <c r="M153" s="558" t="str">
        <f>IF(VLOOKUP(_xlfn.TEXTBEFORE($J153,";",1,0,1),Table2[[Label]:[Reference(s)]],6,FALSE)=0,"",VLOOKUP(_xlfn.TEXTBEFORE($J153,";",1,0,1),Table2[[Label]:[Reference(s)]],6,FALSE))</f>
        <v>AA</v>
      </c>
      <c r="N153" s="558">
        <f>IF(VLOOKUP(_xlfn.TEXTBEFORE($J153,";",1,0,1),Table2[[Label]:[Reference(s)]],7,FALSE)=0,"",VLOOKUP(_xlfn.TEXTBEFORE($J153,";",1,0,1),Table2[[Label]:[Reference(s)]],7,FALSE))</f>
        <v>2</v>
      </c>
      <c r="O153" s="558">
        <f>IF(VLOOKUP(_xlfn.TEXTBEFORE($J153,";",1,0,1),Table2[[Label]:[Reference(s)]],8,FALSE)=0,"",VLOOKUP(_xlfn.TEXTBEFORE($J153,";",1,0,1),Table2[[Label]:[Reference(s)]],8,FALSE))</f>
        <v>2</v>
      </c>
      <c r="P153" s="558" t="str">
        <f>IF(VLOOKUP(_xlfn.TEXTBEFORE($J153,";",1,0,1),Table2[[Label]:[Reference(s)]],9,FALSE)=0,"",VLOOKUP(_xlfn.TEXTBEFORE($J153,";",1,0,1),Table2[[Label]:[Reference(s)]],9,FALSE))</f>
        <v>FN = File name;
FF = File format;
TT = Font;
TS = Font size;
TC = Font color;
SP = Spacing;
MN = Margins;
PN = Page numbers;
PS = Page size;
PL = Page limit;
OT = Other</v>
      </c>
      <c r="Q153" s="558" t="str">
        <f>IF(VLOOKUP(_xlfn.TEXTBEFORE($J153,";",1,0,1),Table2[[Label]:[Reference(s)]],10,FALSE)=0,"",VLOOKUP(_xlfn.TEXTBEFORE($J153,";",1,0,1),Table2[[Label]:[Reference(s)]],10,FALSE))</f>
        <v/>
      </c>
      <c r="R153" s="558" t="str">
        <f>IFERROR(MID(IF(VLOOKUP(_xlfn.TEXTBEFORE($J153,";",1,0,1),Table2[[Label]:[Reference(s)]],13,FALSE)=0,"",VLOOKUP(_xlfn.TEXTBEFORE($J153,";",1,0,1),Table2[[Label]:[Reference(s)]],13,FALSE)), FIND("(10)", IF(VLOOKUP(_xlfn.TEXTBEFORE($J153,";",1,0,1),Table2[[Label]:[Reference(s)]],13,FALSE)=0,"",VLOOKUP(_xlfn.TEXTBEFORE($J153,";",1,0,1),Table2[[Label]:[Reference(s)]],13,FALSE))), LEN(IF(VLOOKUP(_xlfn.TEXTBEFORE($J153,";",1,0,1),Table2[[Label]:[Reference(s)]],13,FALSE)=0,"",VLOOKUP(_xlfn.TEXTBEFORE($J153,";",1,0,1),Table2[[Label]:[Reference(s)]],13,FALSE)))),"")</f>
        <v/>
      </c>
      <c r="S153" s="560" t="str">
        <f>IF(VLOOKUP(_xlfn.TEXTBEFORE($J153,";",1,0,1),Table2[[Label]:[Reference(s)]],14,FALSE)=0,"",VLOOKUP(_xlfn.TEXTBEFORE($J153,";",1,0,1),Table2[[Label]:[Reference(s)]],14,FALSE))</f>
        <v>(1) Appendix I to Part 200, Title 2</v>
      </c>
    </row>
    <row r="154" spans="1:20" ht="159.75" customHeight="1" x14ac:dyDescent="0.25">
      <c r="A154" s="702"/>
      <c r="B154" s="610"/>
      <c r="C154" s="610"/>
      <c r="D154" s="610"/>
      <c r="E154" s="692"/>
      <c r="F154" s="610"/>
      <c r="G154" s="534" t="str">
        <f>IF(VLOOKUP(_xlfn.TEXTBEFORE($J154,";",1,0,1),Table2[[Label]:[Reference(s)]],2,FALSE)=0,"",VLOOKUP(_xlfn.TEXTBEFORE($J154,";",1,0,1),Table2[[Label]:[Reference(s)]],2,FALSE))</f>
        <v>The name of an application component format type other than the ones provided.</v>
      </c>
      <c r="H154" s="547" t="s">
        <v>4534</v>
      </c>
      <c r="I154" s="547" t="s">
        <v>1639</v>
      </c>
      <c r="J154" s="548" t="s">
        <v>1076</v>
      </c>
      <c r="K154" s="549" t="s">
        <v>1640</v>
      </c>
      <c r="L154" s="534" t="str">
        <f>IF(VLOOKUP(_xlfn.TEXTBEFORE($J154,";",1,0,1),Table2[[Label]:[Reference(s)]],5,FALSE)=0,"",VLOOKUP(_xlfn.TEXTBEFORE($J154,";",1,0,1),Table2[[Label]:[Reference(s)]],5,FALSE))</f>
        <v>String</v>
      </c>
      <c r="M154" s="534" t="str">
        <f>IF(VLOOKUP(_xlfn.TEXTBEFORE($J154,";",1,0,1),Table2[[Label]:[Reference(s)]],6,FALSE)=0,"",VLOOKUP(_xlfn.TEXTBEFORE($J154,";",1,0,1),Table2[[Label]:[Reference(s)]],6,FALSE))</f>
        <v/>
      </c>
      <c r="N154" s="534" t="str">
        <f>IF(VLOOKUP(_xlfn.TEXTBEFORE($J154,";",1,0,1),Table2[[Label]:[Reference(s)]],7,FALSE)=0,"",VLOOKUP(_xlfn.TEXTBEFORE($J154,";",1,0,1),Table2[[Label]:[Reference(s)]],7,FALSE))</f>
        <v/>
      </c>
      <c r="O154" s="534">
        <f>IF(VLOOKUP(_xlfn.TEXTBEFORE($J154,";",1,0,1),Table2[[Label]:[Reference(s)]],8,FALSE)=0,"",VLOOKUP(_xlfn.TEXTBEFORE($J154,";",1,0,1),Table2[[Label]:[Reference(s)]],8,FALSE))</f>
        <v>100</v>
      </c>
      <c r="P154" s="534" t="str">
        <f>IF(VLOOKUP(_xlfn.TEXTBEFORE($J154,";",1,0,1),Table2[[Label]:[Reference(s)]],9,FALSE)=0,"",VLOOKUP(_xlfn.TEXTBEFORE($J154,";",1,0,1),Table2[[Label]:[Reference(s)]],9,FALSE))</f>
        <v/>
      </c>
      <c r="Q154" s="534" t="str">
        <f>IF(VLOOKUP(_xlfn.TEXTBEFORE($J154,";",1,0,1),Table2[[Label]:[Reference(s)]],10,FALSE)=0,"",VLOOKUP(_xlfn.TEXTBEFORE($J154,";",1,0,1),Table2[[Label]:[Reference(s)]],10,FALSE))</f>
        <v/>
      </c>
      <c r="R154" s="534" t="str">
        <f>IFERROR(MID(IF(VLOOKUP(_xlfn.TEXTBEFORE($J154,";",1,0,1),Table2[[Label]:[Reference(s)]],13,FALSE)=0,"",VLOOKUP(_xlfn.TEXTBEFORE($J154,";",1,0,1),Table2[[Label]:[Reference(s)]],13,FALSE)), FIND("(10)", IF(VLOOKUP(_xlfn.TEXTBEFORE($J154,";",1,0,1),Table2[[Label]:[Reference(s)]],13,FALSE)=0,"",VLOOKUP(_xlfn.TEXTBEFORE($J154,";",1,0,1),Table2[[Label]:[Reference(s)]],13,FALSE))), LEN(IF(VLOOKUP(_xlfn.TEXTBEFORE($J154,";",1,0,1),Table2[[Label]:[Reference(s)]],13,FALSE)=0,"",VLOOKUP(_xlfn.TEXTBEFORE($J154,";",1,0,1),Table2[[Label]:[Reference(s)]],13,FALSE)))),"")</f>
        <v/>
      </c>
      <c r="S154" s="550" t="str">
        <f>IF(VLOOKUP(_xlfn.TEXTBEFORE($J154,";",1,0,1),Table2[[Label]:[Reference(s)]],14,FALSE)=0,"",VLOOKUP(_xlfn.TEXTBEFORE($J154,";",1,0,1),Table2[[Label]:[Reference(s)]],14,FALSE))</f>
        <v>(1) Appendix I to Part 200, Title 2</v>
      </c>
      <c r="T154" s="1"/>
    </row>
    <row r="155" spans="1:20" ht="25.5" x14ac:dyDescent="0.25">
      <c r="A155" s="702"/>
      <c r="B155" s="610"/>
      <c r="C155" s="610"/>
      <c r="D155" s="610"/>
      <c r="E155" s="546" t="s">
        <v>2315</v>
      </c>
      <c r="F155" s="547" t="s">
        <v>2316</v>
      </c>
      <c r="G155" s="534" t="str">
        <f>IF(VLOOKUP(_xlfn.TEXTBEFORE($J155,";",1,0,1),Table2[[Label]:[Reference(s)]],2,FALSE)=0,"",VLOOKUP(_xlfn.TEXTBEFORE($J155,";",1,0,1),Table2[[Label]:[Reference(s)]],2,FALSE))</f>
        <v>A short description used to provide formatting requirements by which applicants must adhere to.</v>
      </c>
      <c r="H155" s="547" t="s">
        <v>1633</v>
      </c>
      <c r="I155" s="547" t="s">
        <v>1639</v>
      </c>
      <c r="J155" s="548" t="s">
        <v>1078</v>
      </c>
      <c r="K155" s="549" t="s">
        <v>1640</v>
      </c>
      <c r="L155" s="534" t="str">
        <f>IF(VLOOKUP(_xlfn.TEXTBEFORE($J155,";",1,0,1),Table2[[Label]:[Reference(s)]],5,FALSE)=0,"",VLOOKUP(_xlfn.TEXTBEFORE($J155,";",1,0,1),Table2[[Label]:[Reference(s)]],5,FALSE))</f>
        <v>String</v>
      </c>
      <c r="M155" s="534" t="str">
        <f>IF(VLOOKUP(_xlfn.TEXTBEFORE($J155,";",1,0,1),Table2[[Label]:[Reference(s)]],6,FALSE)=0,"",VLOOKUP(_xlfn.TEXTBEFORE($J155,";",1,0,1),Table2[[Label]:[Reference(s)]],6,FALSE))</f>
        <v/>
      </c>
      <c r="N155" s="534" t="str">
        <f>IF(VLOOKUP(_xlfn.TEXTBEFORE($J155,";",1,0,1),Table2[[Label]:[Reference(s)]],7,FALSE)=0,"",VLOOKUP(_xlfn.TEXTBEFORE($J155,";",1,0,1),Table2[[Label]:[Reference(s)]],7,FALSE))</f>
        <v/>
      </c>
      <c r="O155" s="534">
        <f>IF(VLOOKUP(_xlfn.TEXTBEFORE($J155,";",1,0,1),Table2[[Label]:[Reference(s)]],8,FALSE)=0,"",VLOOKUP(_xlfn.TEXTBEFORE($J155,";",1,0,1),Table2[[Label]:[Reference(s)]],8,FALSE))</f>
        <v>200</v>
      </c>
      <c r="P155" s="534" t="str">
        <f>IF(VLOOKUP(_xlfn.TEXTBEFORE($J155,";",1,0,1),Table2[[Label]:[Reference(s)]],9,FALSE)=0,"",VLOOKUP(_xlfn.TEXTBEFORE($J155,";",1,0,1),Table2[[Label]:[Reference(s)]],9,FALSE))</f>
        <v/>
      </c>
      <c r="Q155" s="534" t="str">
        <f>IF(VLOOKUP(_xlfn.TEXTBEFORE($J155,";",1,0,1),Table2[[Label]:[Reference(s)]],10,FALSE)=0,"",VLOOKUP(_xlfn.TEXTBEFORE($J155,";",1,0,1),Table2[[Label]:[Reference(s)]],10,FALSE))</f>
        <v/>
      </c>
      <c r="R155" s="534" t="str">
        <f>IFERROR(MID(IF(VLOOKUP(_xlfn.TEXTBEFORE($J155,";",1,0,1),Table2[[Label]:[Reference(s)]],13,FALSE)=0,"",VLOOKUP(_xlfn.TEXTBEFORE($J155,";",1,0,1),Table2[[Label]:[Reference(s)]],13,FALSE)), FIND("(10)", IF(VLOOKUP(_xlfn.TEXTBEFORE($J155,";",1,0,1),Table2[[Label]:[Reference(s)]],13,FALSE)=0,"",VLOOKUP(_xlfn.TEXTBEFORE($J155,";",1,0,1),Table2[[Label]:[Reference(s)]],13,FALSE))), LEN(IF(VLOOKUP(_xlfn.TEXTBEFORE($J155,";",1,0,1),Table2[[Label]:[Reference(s)]],13,FALSE)=0,"",VLOOKUP(_xlfn.TEXTBEFORE($J155,";",1,0,1),Table2[[Label]:[Reference(s)]],13,FALSE)))),"")</f>
        <v/>
      </c>
      <c r="S155" s="550" t="str">
        <f>IF(VLOOKUP(_xlfn.TEXTBEFORE($J155,";",1,0,1),Table2[[Label]:[Reference(s)]],14,FALSE)=0,"",VLOOKUP(_xlfn.TEXTBEFORE($J155,";",1,0,1),Table2[[Label]:[Reference(s)]],14,FALSE))</f>
        <v>(1) Appendix I to Part 200, Title 2</v>
      </c>
    </row>
    <row r="156" spans="1:20" ht="26.25" thickBot="1" x14ac:dyDescent="0.3">
      <c r="A156" s="703"/>
      <c r="B156" s="621"/>
      <c r="C156" s="621"/>
      <c r="D156" s="621"/>
      <c r="E156" s="563" t="s">
        <v>2317</v>
      </c>
      <c r="F156" s="564" t="s">
        <v>2318</v>
      </c>
      <c r="G156" s="567" t="str">
        <f>IF(VLOOKUP(_xlfn.TEXTBEFORE($J156,";",1,0,1),Table2[[Label]:[Reference(s)]],2,FALSE)=0,"",VLOOKUP(_xlfn.TEXTBEFORE($J156,";",1,0,1),Table2[[Label]:[Reference(s)]],2,FALSE))</f>
        <v>A set of instructions or URL link providing additional formatting instructions by which applicants should adhere to.</v>
      </c>
      <c r="H156" s="564" t="s">
        <v>1638</v>
      </c>
      <c r="I156" s="564" t="s">
        <v>1639</v>
      </c>
      <c r="J156" s="568" t="s">
        <v>1074</v>
      </c>
      <c r="K156" s="562" t="s">
        <v>1640</v>
      </c>
      <c r="L156" s="567" t="str">
        <f>IF(VLOOKUP(_xlfn.TEXTBEFORE($J156,";",1,0,1),Table2[[Label]:[Reference(s)]],5,FALSE)=0,"",VLOOKUP(_xlfn.TEXTBEFORE($J156,";",1,0,1),Table2[[Label]:[Reference(s)]],5,FALSE))</f>
        <v>String</v>
      </c>
      <c r="M156" s="567" t="str">
        <f>IF(VLOOKUP(_xlfn.TEXTBEFORE($J156,";",1,0,1),Table2[[Label]:[Reference(s)]],6,FALSE)=0,"",VLOOKUP(_xlfn.TEXTBEFORE($J156,";",1,0,1),Table2[[Label]:[Reference(s)]],6,FALSE))</f>
        <v/>
      </c>
      <c r="N156" s="567" t="str">
        <f>IF(VLOOKUP(_xlfn.TEXTBEFORE($J156,";",1,0,1),Table2[[Label]:[Reference(s)]],7,FALSE)=0,"",VLOOKUP(_xlfn.TEXTBEFORE($J156,";",1,0,1),Table2[[Label]:[Reference(s)]],7,FALSE))</f>
        <v/>
      </c>
      <c r="O156" s="567">
        <f>IF(VLOOKUP(_xlfn.TEXTBEFORE($J156,";",1,0,1),Table2[[Label]:[Reference(s)]],8,FALSE)=0,"",VLOOKUP(_xlfn.TEXTBEFORE($J156,";",1,0,1),Table2[[Label]:[Reference(s)]],8,FALSE))</f>
        <v>6000</v>
      </c>
      <c r="P156" s="567" t="str">
        <f>IF(VLOOKUP(_xlfn.TEXTBEFORE($J156,";",1,0,1),Table2[[Label]:[Reference(s)]],9,FALSE)=0,"",VLOOKUP(_xlfn.TEXTBEFORE($J156,";",1,0,1),Table2[[Label]:[Reference(s)]],9,FALSE))</f>
        <v/>
      </c>
      <c r="Q156" s="567" t="str">
        <f>IF(VLOOKUP(_xlfn.TEXTBEFORE($J156,";",1,0,1),Table2[[Label]:[Reference(s)]],10,FALSE)=0,"",VLOOKUP(_xlfn.TEXTBEFORE($J156,";",1,0,1),Table2[[Label]:[Reference(s)]],10,FALSE))</f>
        <v/>
      </c>
      <c r="R156" s="567" t="str">
        <f>IFERROR(MID(IF(VLOOKUP(_xlfn.TEXTBEFORE($J156,";",1,0,1),Table2[[Label]:[Reference(s)]],13,FALSE)=0,"",VLOOKUP(_xlfn.TEXTBEFORE($J156,";",1,0,1),Table2[[Label]:[Reference(s)]],13,FALSE)), FIND("(10)", IF(VLOOKUP(_xlfn.TEXTBEFORE($J156,";",1,0,1),Table2[[Label]:[Reference(s)]],13,FALSE)=0,"",VLOOKUP(_xlfn.TEXTBEFORE($J156,";",1,0,1),Table2[[Label]:[Reference(s)]],13,FALSE))), LEN(IF(VLOOKUP(_xlfn.TEXTBEFORE($J156,";",1,0,1),Table2[[Label]:[Reference(s)]],13,FALSE)=0,"",VLOOKUP(_xlfn.TEXTBEFORE($J156,";",1,0,1),Table2[[Label]:[Reference(s)]],13,FALSE)))),"")</f>
        <v/>
      </c>
      <c r="S156" s="569" t="str">
        <f>IF(VLOOKUP(_xlfn.TEXTBEFORE($J156,";",1,0,1),Table2[[Label]:[Reference(s)]],14,FALSE)=0,"",VLOOKUP(_xlfn.TEXTBEFORE($J156,";",1,0,1),Table2[[Label]:[Reference(s)]],14,FALSE))</f>
        <v>(1) Appendix I to Part 200, Title 2</v>
      </c>
    </row>
    <row r="157" spans="1:20" ht="25.5" x14ac:dyDescent="0.25">
      <c r="A157" s="697">
        <v>4.01</v>
      </c>
      <c r="B157" s="610" t="s">
        <v>4535</v>
      </c>
      <c r="C157" s="610" t="s">
        <v>2175</v>
      </c>
      <c r="D157" s="694" t="s">
        <v>2236</v>
      </c>
      <c r="E157" s="590" t="s">
        <v>1733</v>
      </c>
      <c r="F157" s="547" t="s">
        <v>2319</v>
      </c>
      <c r="G157" s="534" t="str">
        <f>IF(VLOOKUP(_xlfn.TEXTBEFORE($J157,";",1,0,1),Table2[[Label]:[Reference(s)]],2,FALSE)=0,"",VLOOKUP(_xlfn.TEXTBEFORE($J157,";",1,0,1),Table2[[Label]:[Reference(s)]],2,FALSE))</f>
        <v>A set of additional instructions associated with the application due date.</v>
      </c>
      <c r="H157" s="547" t="s">
        <v>1638</v>
      </c>
      <c r="I157" s="547" t="s">
        <v>1639</v>
      </c>
      <c r="J157" s="548" t="s">
        <v>1086</v>
      </c>
      <c r="K157" s="549" t="s">
        <v>1640</v>
      </c>
      <c r="L157" s="534" t="str">
        <f>IF(VLOOKUP(_xlfn.TEXTBEFORE($J157,";",1,0,1),Table2[[Label]:[Reference(s)]],5,FALSE)=0,"",VLOOKUP(_xlfn.TEXTBEFORE($J157,";",1,0,1),Table2[[Label]:[Reference(s)]],5,FALSE))</f>
        <v>String</v>
      </c>
      <c r="M157" s="534" t="str">
        <f>IF(VLOOKUP(_xlfn.TEXTBEFORE($J157,";",1,0,1),Table2[[Label]:[Reference(s)]],6,FALSE)=0,"",VLOOKUP(_xlfn.TEXTBEFORE($J157,";",1,0,1),Table2[[Label]:[Reference(s)]],6,FALSE))</f>
        <v/>
      </c>
      <c r="N157" s="534" t="str">
        <f>IF(VLOOKUP(_xlfn.TEXTBEFORE($J157,";",1,0,1),Table2[[Label]:[Reference(s)]],7,FALSE)=0,"",VLOOKUP(_xlfn.TEXTBEFORE($J157,";",1,0,1),Table2[[Label]:[Reference(s)]],7,FALSE))</f>
        <v/>
      </c>
      <c r="O157" s="534">
        <f>IF(VLOOKUP(_xlfn.TEXTBEFORE($J157,";",1,0,1),Table2[[Label]:[Reference(s)]],8,FALSE)=0,"",VLOOKUP(_xlfn.TEXTBEFORE($J157,";",1,0,1),Table2[[Label]:[Reference(s)]],8,FALSE))</f>
        <v>5000</v>
      </c>
      <c r="P157" s="534" t="str">
        <f>IF(VLOOKUP(_xlfn.TEXTBEFORE($J157,";",1,0,1),Table2[[Label]:[Reference(s)]],9,FALSE)=0,"",VLOOKUP(_xlfn.TEXTBEFORE($J157,";",1,0,1),Table2[[Label]:[Reference(s)]],9,FALSE))</f>
        <v/>
      </c>
      <c r="Q157" s="534" t="str">
        <f>IF(VLOOKUP(_xlfn.TEXTBEFORE($J157,";",1,0,1),Table2[[Label]:[Reference(s)]],10,FALSE)=0,"",VLOOKUP(_xlfn.TEXTBEFORE($J157,";",1,0,1),Table2[[Label]:[Reference(s)]],10,FALSE))</f>
        <v/>
      </c>
      <c r="R157" s="534" t="str">
        <f>IFERROR(MID(IF(VLOOKUP(_xlfn.TEXTBEFORE($J157,";",1,0,1),Table2[[Label]:[Reference(s)]],13,FALSE)=0,"",VLOOKUP(_xlfn.TEXTBEFORE($J157,";",1,0,1),Table2[[Label]:[Reference(s)]],13,FALSE)), FIND("(10)", IF(VLOOKUP(_xlfn.TEXTBEFORE($J157,";",1,0,1),Table2[[Label]:[Reference(s)]],13,FALSE)=0,"",VLOOKUP(_xlfn.TEXTBEFORE($J157,";",1,0,1),Table2[[Label]:[Reference(s)]],13,FALSE))), LEN(IF(VLOOKUP(_xlfn.TEXTBEFORE($J157,";",1,0,1),Table2[[Label]:[Reference(s)]],13,FALSE)=0,"",VLOOKUP(_xlfn.TEXTBEFORE($J157,";",1,0,1),Table2[[Label]:[Reference(s)]],13,FALSE)))),"")</f>
        <v/>
      </c>
      <c r="S157" s="550" t="str">
        <f>IF(VLOOKUP(_xlfn.TEXTBEFORE($J157,";",1,0,1),Table2[[Label]:[Reference(s)]],14,FALSE)=0,"",VLOOKUP(_xlfn.TEXTBEFORE($J157,";",1,0,1),Table2[[Label]:[Reference(s)]],14,FALSE))</f>
        <v>(1) Appendix I to Part 200, Title 2</v>
      </c>
    </row>
    <row r="158" spans="1:20" ht="57.75" customHeight="1" x14ac:dyDescent="0.25">
      <c r="A158" s="697"/>
      <c r="B158" s="610"/>
      <c r="C158" s="610"/>
      <c r="D158" s="694"/>
      <c r="E158" s="707" t="s">
        <v>1735</v>
      </c>
      <c r="F158" s="610" t="s">
        <v>2320</v>
      </c>
      <c r="G158" s="534" t="str">
        <f>IF(VLOOKUP(_xlfn.TEXTBEFORE($J158,";",1,0,1),Table2[[Label]:[Reference(s)]],2,FALSE)=0,"",VLOOKUP(_xlfn.TEXTBEFORE($J158,";",1,0,1),Table2[[Label]:[Reference(s)]],2,FALSE))</f>
        <v>A code that indicates the method by which applicants can submit their applications.</v>
      </c>
      <c r="H158" s="547" t="s">
        <v>1633</v>
      </c>
      <c r="I158" s="547" t="s">
        <v>1694</v>
      </c>
      <c r="J158" s="548" t="s">
        <v>1117</v>
      </c>
      <c r="K158" s="549" t="s">
        <v>1640</v>
      </c>
      <c r="L158" s="534" t="str">
        <f>IF(VLOOKUP(_xlfn.TEXTBEFORE($J158,";",1,0,1),Table2[[Label]:[Reference(s)]],5,FALSE)=0,"",VLOOKUP(_xlfn.TEXTBEFORE($J158,";",1,0,1),Table2[[Label]:[Reference(s)]],5,FALSE))</f>
        <v>String</v>
      </c>
      <c r="M158" s="534" t="str">
        <f>IF(VLOOKUP(_xlfn.TEXTBEFORE($J158,";",1,0,1),Table2[[Label]:[Reference(s)]],6,FALSE)=0,"",VLOOKUP(_xlfn.TEXTBEFORE($J158,";",1,0,1),Table2[[Label]:[Reference(s)]],6,FALSE))</f>
        <v>A</v>
      </c>
      <c r="N158" s="534" t="str">
        <f>IF(VLOOKUP(_xlfn.TEXTBEFORE($J158,";",1,0,1),Table2[[Label]:[Reference(s)]],7,FALSE)=0,"",VLOOKUP(_xlfn.TEXTBEFORE($J158,";",1,0,1),Table2[[Label]:[Reference(s)]],7,FALSE))</f>
        <v/>
      </c>
      <c r="O158" s="534">
        <f>IF(VLOOKUP(_xlfn.TEXTBEFORE($J158,";",1,0,1),Table2[[Label]:[Reference(s)]],8,FALSE)=0,"",VLOOKUP(_xlfn.TEXTBEFORE($J158,";",1,0,1),Table2[[Label]:[Reference(s)]],8,FALSE))</f>
        <v>1</v>
      </c>
      <c r="P158" s="534" t="str">
        <f>IF(VLOOKUP(_xlfn.TEXTBEFORE($J158,";",1,0,1),Table2[[Label]:[Reference(s)]],9,FALSE)=0,"",VLOOKUP(_xlfn.TEXTBEFORE($J158,";",1,0,1),Table2[[Label]:[Reference(s)]],9,FALSE))</f>
        <v>E = Email;
G = Grants.gov (Workspace or System to System);
O = Other</v>
      </c>
      <c r="Q158" s="534" t="str">
        <f>IF(VLOOKUP(_xlfn.TEXTBEFORE($J158,";",1,0,1),Table2[[Label]:[Reference(s)]],10,FALSE)=0,"",VLOOKUP(_xlfn.TEXTBEFORE($J158,";",1,0,1),Table2[[Label]:[Reference(s)]],10,FALSE))</f>
        <v/>
      </c>
      <c r="R158" s="534" t="str">
        <f>IFERROR(MID(IF(VLOOKUP(_xlfn.TEXTBEFORE($J158,";",1,0,1),Table2[[Label]:[Reference(s)]],13,FALSE)=0,"",VLOOKUP(_xlfn.TEXTBEFORE($J158,";",1,0,1),Table2[[Label]:[Reference(s)]],13,FALSE)), FIND("(10)", IF(VLOOKUP(_xlfn.TEXTBEFORE($J158,";",1,0,1),Table2[[Label]:[Reference(s)]],13,FALSE)=0,"",VLOOKUP(_xlfn.TEXTBEFORE($J158,";",1,0,1),Table2[[Label]:[Reference(s)]],13,FALSE))), LEN(IF(VLOOKUP(_xlfn.TEXTBEFORE($J158,";",1,0,1),Table2[[Label]:[Reference(s)]],13,FALSE)=0,"",VLOOKUP(_xlfn.TEXTBEFORE($J158,";",1,0,1),Table2[[Label]:[Reference(s)]],13,FALSE)))),"")</f>
        <v/>
      </c>
      <c r="S158" s="550" t="str">
        <f>IF(VLOOKUP(_xlfn.TEXTBEFORE($J158,";",1,0,1),Table2[[Label]:[Reference(s)]],14,FALSE)=0,"",VLOOKUP(_xlfn.TEXTBEFORE($J158,";",1,0,1),Table2[[Label]:[Reference(s)]],14,FALSE))</f>
        <v>(1) Appendix I to Part 200, Title 2</v>
      </c>
    </row>
    <row r="159" spans="1:20" ht="55.5" customHeight="1" x14ac:dyDescent="0.25">
      <c r="A159" s="697"/>
      <c r="B159" s="610"/>
      <c r="C159" s="610"/>
      <c r="D159" s="694"/>
      <c r="E159" s="707"/>
      <c r="F159" s="610"/>
      <c r="G159" s="534" t="str">
        <f>IF(VLOOKUP(_xlfn.TEXTBEFORE($J159,";",1,0,1),Table2[[Label]:[Reference(s)]],2,FALSE)=0,"",VLOOKUP(_xlfn.TEXTBEFORE($J159,";",1,0,1),Table2[[Label]:[Reference(s)]],2,FALSE))</f>
        <v>The name of the submission method, where the submission method type is one other than those provided in the set list.</v>
      </c>
      <c r="H159" s="547" t="s">
        <v>4536</v>
      </c>
      <c r="I159" s="547" t="s">
        <v>1639</v>
      </c>
      <c r="J159" s="548" t="s">
        <v>1115</v>
      </c>
      <c r="K159" s="549" t="s">
        <v>1640</v>
      </c>
      <c r="L159" s="534" t="str">
        <f>IF(VLOOKUP(_xlfn.TEXTBEFORE($J159,";",1,0,1),Table2[[Label]:[Reference(s)]],5,FALSE)=0,"",VLOOKUP(_xlfn.TEXTBEFORE($J159,";",1,0,1),Table2[[Label]:[Reference(s)]],5,FALSE))</f>
        <v>String</v>
      </c>
      <c r="M159" s="534" t="str">
        <f>IF(VLOOKUP(_xlfn.TEXTBEFORE($J159,";",1,0,1),Table2[[Label]:[Reference(s)]],6,FALSE)=0,"",VLOOKUP(_xlfn.TEXTBEFORE($J159,";",1,0,1),Table2[[Label]:[Reference(s)]],6,FALSE))</f>
        <v/>
      </c>
      <c r="N159" s="534" t="str">
        <f>IF(VLOOKUP(_xlfn.TEXTBEFORE($J159,";",1,0,1),Table2[[Label]:[Reference(s)]],7,FALSE)=0,"",VLOOKUP(_xlfn.TEXTBEFORE($J159,";",1,0,1),Table2[[Label]:[Reference(s)]],7,FALSE))</f>
        <v/>
      </c>
      <c r="O159" s="534">
        <f>IF(VLOOKUP(_xlfn.TEXTBEFORE($J159,";",1,0,1),Table2[[Label]:[Reference(s)]],8,FALSE)=0,"",VLOOKUP(_xlfn.TEXTBEFORE($J159,";",1,0,1),Table2[[Label]:[Reference(s)]],8,FALSE))</f>
        <v>100</v>
      </c>
      <c r="P159" s="534" t="str">
        <f>IF(VLOOKUP(_xlfn.TEXTBEFORE($J159,";",1,0,1),Table2[[Label]:[Reference(s)]],9,FALSE)=0,"",VLOOKUP(_xlfn.TEXTBEFORE($J159,";",1,0,1),Table2[[Label]:[Reference(s)]],9,FALSE))</f>
        <v/>
      </c>
      <c r="Q159" s="534" t="str">
        <f>IF(VLOOKUP(_xlfn.TEXTBEFORE($J159,";",1,0,1),Table2[[Label]:[Reference(s)]],10,FALSE)=0,"",VLOOKUP(_xlfn.TEXTBEFORE($J159,";",1,0,1),Table2[[Label]:[Reference(s)]],10,FALSE))</f>
        <v/>
      </c>
      <c r="R159" s="534" t="str">
        <f>IFERROR(MID(IF(VLOOKUP(_xlfn.TEXTBEFORE($J159,";",1,0,1),Table2[[Label]:[Reference(s)]],13,FALSE)=0,"",VLOOKUP(_xlfn.TEXTBEFORE($J159,";",1,0,1),Table2[[Label]:[Reference(s)]],13,FALSE)), FIND("(10)", IF(VLOOKUP(_xlfn.TEXTBEFORE($J159,";",1,0,1),Table2[[Label]:[Reference(s)]],13,FALSE)=0,"",VLOOKUP(_xlfn.TEXTBEFORE($J159,";",1,0,1),Table2[[Label]:[Reference(s)]],13,FALSE))), LEN(IF(VLOOKUP(_xlfn.TEXTBEFORE($J159,";",1,0,1),Table2[[Label]:[Reference(s)]],13,FALSE)=0,"",VLOOKUP(_xlfn.TEXTBEFORE($J159,";",1,0,1),Table2[[Label]:[Reference(s)]],13,FALSE)))),"")</f>
        <v/>
      </c>
      <c r="S159" s="550" t="str">
        <f>IF(VLOOKUP(_xlfn.TEXTBEFORE($J159,";",1,0,1),Table2[[Label]:[Reference(s)]],14,FALSE)=0,"",VLOOKUP(_xlfn.TEXTBEFORE($J159,";",1,0,1),Table2[[Label]:[Reference(s)]],14,FALSE))</f>
        <v>(1) Appendix I to Part 200, Title 2</v>
      </c>
    </row>
    <row r="160" spans="1:20" ht="51" x14ac:dyDescent="0.25">
      <c r="A160" s="697"/>
      <c r="B160" s="610"/>
      <c r="C160" s="610"/>
      <c r="D160" s="694"/>
      <c r="E160" s="591" t="s">
        <v>2321</v>
      </c>
      <c r="F160" s="547" t="s">
        <v>2322</v>
      </c>
      <c r="G160" s="534" t="str">
        <f>IF(VLOOKUP(_xlfn.TEXTBEFORE($J160,";",1,0,1),Table2[[Label]:[Reference(s)]],2,FALSE)=0,"",VLOOKUP(_xlfn.TEXTBEFORE($J160,";",1,0,1),Table2[[Label]:[Reference(s)]],2,FALSE))</f>
        <v>The email address where applications are to be submitted.</v>
      </c>
      <c r="H160" s="547" t="s">
        <v>4537</v>
      </c>
      <c r="I160" s="547" t="s">
        <v>1639</v>
      </c>
      <c r="J160" s="548" t="s">
        <v>1111</v>
      </c>
      <c r="K160" s="549" t="s">
        <v>1640</v>
      </c>
      <c r="L160" s="534" t="str">
        <f>IF(VLOOKUP(_xlfn.TEXTBEFORE($J160,";",1,0,1),Table2[[Label]:[Reference(s)]],5,FALSE)=0,"",VLOOKUP(_xlfn.TEXTBEFORE($J160,";",1,0,1),Table2[[Label]:[Reference(s)]],5,FALSE))</f>
        <v>String</v>
      </c>
      <c r="M160" s="534" t="str">
        <f>IF(VLOOKUP(_xlfn.TEXTBEFORE($J160,";",1,0,1),Table2[[Label]:[Reference(s)]],6,FALSE)=0,"",VLOOKUP(_xlfn.TEXTBEFORE($J160,";",1,0,1),Table2[[Label]:[Reference(s)]],6,FALSE))</f>
        <v/>
      </c>
      <c r="N160" s="534" t="str">
        <f>IF(VLOOKUP(_xlfn.TEXTBEFORE($J160,";",1,0,1),Table2[[Label]:[Reference(s)]],7,FALSE)=0,"",VLOOKUP(_xlfn.TEXTBEFORE($J160,";",1,0,1),Table2[[Label]:[Reference(s)]],7,FALSE))</f>
        <v/>
      </c>
      <c r="O160" s="534">
        <f>IF(VLOOKUP(_xlfn.TEXTBEFORE($J160,";",1,0,1),Table2[[Label]:[Reference(s)]],8,FALSE)=0,"",VLOOKUP(_xlfn.TEXTBEFORE($J160,";",1,0,1),Table2[[Label]:[Reference(s)]],8,FALSE))</f>
        <v>255</v>
      </c>
      <c r="P160" s="534" t="str">
        <f>IF(VLOOKUP(_xlfn.TEXTBEFORE($J160,";",1,0,1),Table2[[Label]:[Reference(s)]],9,FALSE)=0,"",VLOOKUP(_xlfn.TEXTBEFORE($J160,";",1,0,1),Table2[[Label]:[Reference(s)]],9,FALSE))</f>
        <v/>
      </c>
      <c r="Q160" s="534" t="str">
        <f>IF(VLOOKUP(_xlfn.TEXTBEFORE($J160,";",1,0,1),Table2[[Label]:[Reference(s)]],10,FALSE)=0,"",VLOOKUP(_xlfn.TEXTBEFORE($J160,";",1,0,1),Table2[[Label]:[Reference(s)]],10,FALSE))</f>
        <v/>
      </c>
      <c r="R160" s="534" t="str">
        <f>IFERROR(MID(IF(VLOOKUP(_xlfn.TEXTBEFORE($J160,";",1,0,1),Table2[[Label]:[Reference(s)]],13,FALSE)=0,"",VLOOKUP(_xlfn.TEXTBEFORE($J160,";",1,0,1),Table2[[Label]:[Reference(s)]],13,FALSE)), FIND("(10)", IF(VLOOKUP(_xlfn.TEXTBEFORE($J160,";",1,0,1),Table2[[Label]:[Reference(s)]],13,FALSE)=0,"",VLOOKUP(_xlfn.TEXTBEFORE($J160,";",1,0,1),Table2[[Label]:[Reference(s)]],13,FALSE))), LEN(IF(VLOOKUP(_xlfn.TEXTBEFORE($J160,";",1,0,1),Table2[[Label]:[Reference(s)]],13,FALSE)=0,"",VLOOKUP(_xlfn.TEXTBEFORE($J160,";",1,0,1),Table2[[Label]:[Reference(s)]],13,FALSE)))),"")</f>
        <v/>
      </c>
      <c r="S160" s="550" t="str">
        <f>IF(VLOOKUP(_xlfn.TEXTBEFORE($J160,";",1,0,1),Table2[[Label]:[Reference(s)]],14,FALSE)=0,"",VLOOKUP(_xlfn.TEXTBEFORE($J160,";",1,0,1),Table2[[Label]:[Reference(s)]],14,FALSE))</f>
        <v>(1) Appendix I to Part 200, Title 2</v>
      </c>
    </row>
    <row r="161" spans="1:19" ht="51" x14ac:dyDescent="0.25">
      <c r="A161" s="697"/>
      <c r="B161" s="610"/>
      <c r="C161" s="610"/>
      <c r="D161" s="694"/>
      <c r="E161" s="591" t="s">
        <v>2323</v>
      </c>
      <c r="F161" s="547" t="s">
        <v>2324</v>
      </c>
      <c r="G161" s="534" t="str">
        <f>IF(VLOOKUP(_xlfn.TEXTBEFORE($J161,";",1,0,1),Table2[[Label]:[Reference(s)]],2,FALSE)=0,"",VLOOKUP(_xlfn.TEXTBEFORE($J161,";",1,0,1),Table2[[Label]:[Reference(s)]],2,FALSE))</f>
        <v>A web address (URL) by which applicants can submit their applications.</v>
      </c>
      <c r="H161" s="547" t="s">
        <v>4536</v>
      </c>
      <c r="I161" s="547" t="s">
        <v>1639</v>
      </c>
      <c r="J161" s="548" t="s">
        <v>1118</v>
      </c>
      <c r="K161" s="549" t="s">
        <v>1640</v>
      </c>
      <c r="L161" s="534" t="str">
        <f>IF(VLOOKUP(_xlfn.TEXTBEFORE($J161,";",1,0,1),Table2[[Label]:[Reference(s)]],5,FALSE)=0,"",VLOOKUP(_xlfn.TEXTBEFORE($J161,";",1,0,1),Table2[[Label]:[Reference(s)]],5,FALSE))</f>
        <v>String</v>
      </c>
      <c r="M161" s="534" t="str">
        <f>IF(VLOOKUP(_xlfn.TEXTBEFORE($J161,";",1,0,1),Table2[[Label]:[Reference(s)]],6,FALSE)=0,"",VLOOKUP(_xlfn.TEXTBEFORE($J161,";",1,0,1),Table2[[Label]:[Reference(s)]],6,FALSE))</f>
        <v/>
      </c>
      <c r="N161" s="534" t="str">
        <f>IF(VLOOKUP(_xlfn.TEXTBEFORE($J161,";",1,0,1),Table2[[Label]:[Reference(s)]],7,FALSE)=0,"",VLOOKUP(_xlfn.TEXTBEFORE($J161,";",1,0,1),Table2[[Label]:[Reference(s)]],7,FALSE))</f>
        <v/>
      </c>
      <c r="O161" s="534">
        <f>IF(VLOOKUP(_xlfn.TEXTBEFORE($J161,";",1,0,1),Table2[[Label]:[Reference(s)]],8,FALSE)=0,"",VLOOKUP(_xlfn.TEXTBEFORE($J161,";",1,0,1),Table2[[Label]:[Reference(s)]],8,FALSE))</f>
        <v>255</v>
      </c>
      <c r="P161" s="534" t="str">
        <f>IF(VLOOKUP(_xlfn.TEXTBEFORE($J161,";",1,0,1),Table2[[Label]:[Reference(s)]],9,FALSE)=0,"",VLOOKUP(_xlfn.TEXTBEFORE($J161,";",1,0,1),Table2[[Label]:[Reference(s)]],9,FALSE))</f>
        <v/>
      </c>
      <c r="Q161" s="534" t="str">
        <f>IF(VLOOKUP(_xlfn.TEXTBEFORE($J161,";",1,0,1),Table2[[Label]:[Reference(s)]],10,FALSE)=0,"",VLOOKUP(_xlfn.TEXTBEFORE($J161,";",1,0,1),Table2[[Label]:[Reference(s)]],10,FALSE))</f>
        <v/>
      </c>
      <c r="R161" s="534" t="str">
        <f>IFERROR(MID(IF(VLOOKUP(_xlfn.TEXTBEFORE($J161,";",1,0,1),Table2[[Label]:[Reference(s)]],13,FALSE)=0,"",VLOOKUP(_xlfn.TEXTBEFORE($J161,";",1,0,1),Table2[[Label]:[Reference(s)]],13,FALSE)), FIND("(10)", IF(VLOOKUP(_xlfn.TEXTBEFORE($J161,";",1,0,1),Table2[[Label]:[Reference(s)]],13,FALSE)=0,"",VLOOKUP(_xlfn.TEXTBEFORE($J161,";",1,0,1),Table2[[Label]:[Reference(s)]],13,FALSE))), LEN(IF(VLOOKUP(_xlfn.TEXTBEFORE($J161,";",1,0,1),Table2[[Label]:[Reference(s)]],13,FALSE)=0,"",VLOOKUP(_xlfn.TEXTBEFORE($J161,";",1,0,1),Table2[[Label]:[Reference(s)]],13,FALSE)))),"")</f>
        <v/>
      </c>
      <c r="S161" s="550" t="str">
        <f>IF(VLOOKUP(_xlfn.TEXTBEFORE($J161,";",1,0,1),Table2[[Label]:[Reference(s)]],14,FALSE)=0,"",VLOOKUP(_xlfn.TEXTBEFORE($J161,";",1,0,1),Table2[[Label]:[Reference(s)]],14,FALSE))</f>
        <v>(1) Appendix I to Part 200, Title 2</v>
      </c>
    </row>
    <row r="162" spans="1:19" ht="26.25" thickBot="1" x14ac:dyDescent="0.3">
      <c r="A162" s="698"/>
      <c r="B162" s="621"/>
      <c r="C162" s="621"/>
      <c r="D162" s="699"/>
      <c r="E162" s="592" t="s">
        <v>2325</v>
      </c>
      <c r="F162" s="564" t="s">
        <v>2326</v>
      </c>
      <c r="G162" s="567" t="str">
        <f>IF(VLOOKUP(_xlfn.TEXTBEFORE($J162,";",1,0,1),Table2[[Label]:[Reference(s)]],2,FALSE)=0,"",VLOOKUP(_xlfn.TEXTBEFORE($J162,";",1,0,1),Table2[[Label]:[Reference(s)]],2,FALSE))</f>
        <v>A set of instructions or URL link providing instructions associated with the submission process for grant applications.</v>
      </c>
      <c r="H162" s="564" t="s">
        <v>1638</v>
      </c>
      <c r="I162" s="564" t="s">
        <v>1639</v>
      </c>
      <c r="J162" s="568" t="s">
        <v>1113</v>
      </c>
      <c r="K162" s="562" t="s">
        <v>1640</v>
      </c>
      <c r="L162" s="567" t="str">
        <f>IF(VLOOKUP(_xlfn.TEXTBEFORE($J162,";",1,0,1),Table2[[Label]:[Reference(s)]],5,FALSE)=0,"",VLOOKUP(_xlfn.TEXTBEFORE($J162,";",1,0,1),Table2[[Label]:[Reference(s)]],5,FALSE))</f>
        <v>String</v>
      </c>
      <c r="M162" s="567" t="str">
        <f>IF(VLOOKUP(_xlfn.TEXTBEFORE($J162,";",1,0,1),Table2[[Label]:[Reference(s)]],6,FALSE)=0,"",VLOOKUP(_xlfn.TEXTBEFORE($J162,";",1,0,1),Table2[[Label]:[Reference(s)]],6,FALSE))</f>
        <v/>
      </c>
      <c r="N162" s="567" t="str">
        <f>IF(VLOOKUP(_xlfn.TEXTBEFORE($J162,";",1,0,1),Table2[[Label]:[Reference(s)]],7,FALSE)=0,"",VLOOKUP(_xlfn.TEXTBEFORE($J162,";",1,0,1),Table2[[Label]:[Reference(s)]],7,FALSE))</f>
        <v/>
      </c>
      <c r="O162" s="567">
        <f>IF(VLOOKUP(_xlfn.TEXTBEFORE($J162,";",1,0,1),Table2[[Label]:[Reference(s)]],8,FALSE)=0,"",VLOOKUP(_xlfn.TEXTBEFORE($J162,";",1,0,1),Table2[[Label]:[Reference(s)]],8,FALSE))</f>
        <v>5000</v>
      </c>
      <c r="P162" s="567" t="str">
        <f>IF(VLOOKUP(_xlfn.TEXTBEFORE($J162,";",1,0,1),Table2[[Label]:[Reference(s)]],9,FALSE)=0,"",VLOOKUP(_xlfn.TEXTBEFORE($J162,";",1,0,1),Table2[[Label]:[Reference(s)]],9,FALSE))</f>
        <v/>
      </c>
      <c r="Q162" s="567" t="str">
        <f>IF(VLOOKUP(_xlfn.TEXTBEFORE($J162,";",1,0,1),Table2[[Label]:[Reference(s)]],10,FALSE)=0,"",VLOOKUP(_xlfn.TEXTBEFORE($J162,";",1,0,1),Table2[[Label]:[Reference(s)]],10,FALSE))</f>
        <v/>
      </c>
      <c r="R162" s="567" t="str">
        <f>IFERROR(MID(IF(VLOOKUP(_xlfn.TEXTBEFORE($J162,";",1,0,1),Table2[[Label]:[Reference(s)]],13,FALSE)=0,"",VLOOKUP(_xlfn.TEXTBEFORE($J162,";",1,0,1),Table2[[Label]:[Reference(s)]],13,FALSE)), FIND("(10)", IF(VLOOKUP(_xlfn.TEXTBEFORE($J162,";",1,0,1),Table2[[Label]:[Reference(s)]],13,FALSE)=0,"",VLOOKUP(_xlfn.TEXTBEFORE($J162,";",1,0,1),Table2[[Label]:[Reference(s)]],13,FALSE))), LEN(IF(VLOOKUP(_xlfn.TEXTBEFORE($J162,";",1,0,1),Table2[[Label]:[Reference(s)]],13,FALSE)=0,"",VLOOKUP(_xlfn.TEXTBEFORE($J162,";",1,0,1),Table2[[Label]:[Reference(s)]],13,FALSE)))),"")</f>
        <v/>
      </c>
      <c r="S162" s="569" t="str">
        <f>IF(VLOOKUP(_xlfn.TEXTBEFORE($J162,";",1,0,1),Table2[[Label]:[Reference(s)]],14,FALSE)=0,"",VLOOKUP(_xlfn.TEXTBEFORE($J162,";",1,0,1),Table2[[Label]:[Reference(s)]],14,FALSE))</f>
        <v>(1) Appendix I to Part 200, Title 2</v>
      </c>
    </row>
    <row r="163" spans="1:19" ht="38.25" x14ac:dyDescent="0.25">
      <c r="A163" s="696">
        <v>4.0199999999999996</v>
      </c>
      <c r="B163" s="620" t="s">
        <v>4538</v>
      </c>
      <c r="C163" s="620" t="s">
        <v>2175</v>
      </c>
      <c r="D163" s="693" t="s">
        <v>2236</v>
      </c>
      <c r="E163" s="546" t="s">
        <v>1740</v>
      </c>
      <c r="F163" s="547" t="s">
        <v>2327</v>
      </c>
      <c r="G163" s="534" t="str">
        <f>IF(VLOOKUP(_xlfn.TEXTBEFORE($J163,";",1,0,1),Table2[[Label]:[Reference(s)]],2,FALSE)=0,"",VLOOKUP(_xlfn.TEXTBEFORE($J163,";",1,0,1),Table2[[Label]:[Reference(s)]],2,FALSE))</f>
        <v>A code that indicates whether a notice or letter of intent is required, optional, or not applicable.</v>
      </c>
      <c r="H163" s="547" t="s">
        <v>1633</v>
      </c>
      <c r="I163" s="547" t="s">
        <v>1684</v>
      </c>
      <c r="J163" s="548" t="s">
        <v>1156</v>
      </c>
      <c r="K163" s="549" t="s">
        <v>1640</v>
      </c>
      <c r="L163" s="534" t="str">
        <f>IF(VLOOKUP(_xlfn.TEXTBEFORE($J163,";",1,0,1),Table2[[Label]:[Reference(s)]],5,FALSE)=0,"",VLOOKUP(_xlfn.TEXTBEFORE($J163,";",1,0,1),Table2[[Label]:[Reference(s)]],5,FALSE))</f>
        <v>String</v>
      </c>
      <c r="M163" s="534" t="str">
        <f>IF(VLOOKUP(_xlfn.TEXTBEFORE($J163,";",1,0,1),Table2[[Label]:[Reference(s)]],6,FALSE)=0,"",VLOOKUP(_xlfn.TEXTBEFORE($J163,";",1,0,1),Table2[[Label]:[Reference(s)]],6,FALSE))</f>
        <v>A</v>
      </c>
      <c r="N163" s="534" t="str">
        <f>IF(VLOOKUP(_xlfn.TEXTBEFORE($J163,";",1,0,1),Table2[[Label]:[Reference(s)]],7,FALSE)=0,"",VLOOKUP(_xlfn.TEXTBEFORE($J163,";",1,0,1),Table2[[Label]:[Reference(s)]],7,FALSE))</f>
        <v/>
      </c>
      <c r="O163" s="534">
        <f>IF(VLOOKUP(_xlfn.TEXTBEFORE($J163,";",1,0,1),Table2[[Label]:[Reference(s)]],8,FALSE)=0,"",VLOOKUP(_xlfn.TEXTBEFORE($J163,";",1,0,1),Table2[[Label]:[Reference(s)]],8,FALSE))</f>
        <v>1</v>
      </c>
      <c r="P163" s="534" t="str">
        <f>IF(VLOOKUP(_xlfn.TEXTBEFORE($J163,";",1,0,1),Table2[[Label]:[Reference(s)]],9,FALSE)=0,"",VLOOKUP(_xlfn.TEXTBEFORE($J163,";",1,0,1),Table2[[Label]:[Reference(s)]],9,FALSE))</f>
        <v>R = Required;
O = Optional;
N = Not Applicable</v>
      </c>
      <c r="Q163" s="534" t="str">
        <f>IF(VLOOKUP(_xlfn.TEXTBEFORE($J163,";",1,0,1),Table2[[Label]:[Reference(s)]],10,FALSE)=0,"",VLOOKUP(_xlfn.TEXTBEFORE($J163,";",1,0,1),Table2[[Label]:[Reference(s)]],10,FALSE))</f>
        <v/>
      </c>
      <c r="R163" s="534" t="str">
        <f>IFERROR(MID(IF(VLOOKUP(_xlfn.TEXTBEFORE($J163,";",1,0,1),Table2[[Label]:[Reference(s)]],13,FALSE)=0,"",VLOOKUP(_xlfn.TEXTBEFORE($J163,";",1,0,1),Table2[[Label]:[Reference(s)]],13,FALSE)), FIND("(10)", IF(VLOOKUP(_xlfn.TEXTBEFORE($J163,";",1,0,1),Table2[[Label]:[Reference(s)]],13,FALSE)=0,"",VLOOKUP(_xlfn.TEXTBEFORE($J163,";",1,0,1),Table2[[Label]:[Reference(s)]],13,FALSE))), LEN(IF(VLOOKUP(_xlfn.TEXTBEFORE($J163,";",1,0,1),Table2[[Label]:[Reference(s)]],13,FALSE)=0,"",VLOOKUP(_xlfn.TEXTBEFORE($J163,";",1,0,1),Table2[[Label]:[Reference(s)]],13,FALSE)))),"")</f>
        <v/>
      </c>
      <c r="S163" s="550" t="str">
        <f>IF(VLOOKUP(_xlfn.TEXTBEFORE($J163,";",1,0,1),Table2[[Label]:[Reference(s)]],14,FALSE)=0,"",VLOOKUP(_xlfn.TEXTBEFORE($J163,";",1,0,1),Table2[[Label]:[Reference(s)]],14,FALSE))</f>
        <v>(1) Appendix I to Part 200, Title 2</v>
      </c>
    </row>
    <row r="164" spans="1:19" ht="63.75" x14ac:dyDescent="0.25">
      <c r="A164" s="697"/>
      <c r="B164" s="611"/>
      <c r="C164" s="611"/>
      <c r="D164" s="694"/>
      <c r="E164" s="546" t="s">
        <v>1741</v>
      </c>
      <c r="F164" s="547" t="s">
        <v>2328</v>
      </c>
      <c r="G164" s="534" t="str">
        <f>IF(VLOOKUP(_xlfn.TEXTBEFORE($J164,";",1,0,1),Table2[[Label]:[Reference(s)]],2,FALSE)=0,"",VLOOKUP(_xlfn.TEXTBEFORE($J164,";",1,0,1),Table2[[Label]:[Reference(s)]],2,FALSE))</f>
        <v>A code that indicates the method by which a grant applicant must submit a notice or letter of intent to notify the agency of their intention to apply for the funding opportunity project, enabling the agency to plan for the appropriate number of expert reviewers to evaluate applications.</v>
      </c>
      <c r="H164" s="547" t="s">
        <v>4539</v>
      </c>
      <c r="I164" s="547" t="s">
        <v>1694</v>
      </c>
      <c r="J164" s="548" t="s">
        <v>1160</v>
      </c>
      <c r="K164" s="549" t="s">
        <v>1640</v>
      </c>
      <c r="L164" s="534" t="str">
        <f>IF(VLOOKUP(_xlfn.TEXTBEFORE($J164,";",1,0,1),Table2[[Label]:[Reference(s)]],5,FALSE)=0,"",VLOOKUP(_xlfn.TEXTBEFORE($J164,";",1,0,1),Table2[[Label]:[Reference(s)]],5,FALSE))</f>
        <v>String</v>
      </c>
      <c r="M164" s="534" t="str">
        <f>IF(VLOOKUP(_xlfn.TEXTBEFORE($J164,";",1,0,1),Table2[[Label]:[Reference(s)]],6,FALSE)=0,"",VLOOKUP(_xlfn.TEXTBEFORE($J164,";",1,0,1),Table2[[Label]:[Reference(s)]],6,FALSE))</f>
        <v/>
      </c>
      <c r="N164" s="534" t="str">
        <f>IF(VLOOKUP(_xlfn.TEXTBEFORE($J164,";",1,0,1),Table2[[Label]:[Reference(s)]],7,FALSE)=0,"",VLOOKUP(_xlfn.TEXTBEFORE($J164,";",1,0,1),Table2[[Label]:[Reference(s)]],7,FALSE))</f>
        <v/>
      </c>
      <c r="O164" s="534">
        <f>IF(VLOOKUP(_xlfn.TEXTBEFORE($J164,";",1,0,1),Table2[[Label]:[Reference(s)]],8,FALSE)=0,"",VLOOKUP(_xlfn.TEXTBEFORE($J164,";",1,0,1),Table2[[Label]:[Reference(s)]],8,FALSE))</f>
        <v>1</v>
      </c>
      <c r="P164" s="534" t="str">
        <f>IF(VLOOKUP(_xlfn.TEXTBEFORE($J164,";",1,0,1),Table2[[Label]:[Reference(s)]],9,FALSE)=0,"",VLOOKUP(_xlfn.TEXTBEFORE($J164,";",1,0,1),Table2[[Label]:[Reference(s)]],9,FALSE))</f>
        <v>E = Email;
G = Grants.gov (Workspace or System to System);
O = Other</v>
      </c>
      <c r="Q164" s="534" t="str">
        <f>IF(VLOOKUP(_xlfn.TEXTBEFORE($J164,";",1,0,1),Table2[[Label]:[Reference(s)]],10,FALSE)=0,"",VLOOKUP(_xlfn.TEXTBEFORE($J164,";",1,0,1),Table2[[Label]:[Reference(s)]],10,FALSE))</f>
        <v/>
      </c>
      <c r="R164" s="534" t="str">
        <f>IFERROR(MID(IF(VLOOKUP(_xlfn.TEXTBEFORE($J164,";",1,0,1),Table2[[Label]:[Reference(s)]],13,FALSE)=0,"",VLOOKUP(_xlfn.TEXTBEFORE($J164,";",1,0,1),Table2[[Label]:[Reference(s)]],13,FALSE)), FIND("(10)", IF(VLOOKUP(_xlfn.TEXTBEFORE($J164,";",1,0,1),Table2[[Label]:[Reference(s)]],13,FALSE)=0,"",VLOOKUP(_xlfn.TEXTBEFORE($J164,";",1,0,1),Table2[[Label]:[Reference(s)]],13,FALSE))), LEN(IF(VLOOKUP(_xlfn.TEXTBEFORE($J164,";",1,0,1),Table2[[Label]:[Reference(s)]],13,FALSE)=0,"",VLOOKUP(_xlfn.TEXTBEFORE($J164,";",1,0,1),Table2[[Label]:[Reference(s)]],13,FALSE)))),"")</f>
        <v/>
      </c>
      <c r="S164" s="550" t="str">
        <f>IF(VLOOKUP(_xlfn.TEXTBEFORE($J164,";",1,0,1),Table2[[Label]:[Reference(s)]],14,FALSE)=0,"",VLOOKUP(_xlfn.TEXTBEFORE($J164,";",1,0,1),Table2[[Label]:[Reference(s)]],14,FALSE))</f>
        <v>(1) Appendix I to Part 200, Title 2</v>
      </c>
    </row>
    <row r="165" spans="1:19" ht="51" x14ac:dyDescent="0.25">
      <c r="A165" s="697"/>
      <c r="B165" s="611"/>
      <c r="C165" s="611"/>
      <c r="D165" s="694"/>
      <c r="E165" s="546" t="s">
        <v>1743</v>
      </c>
      <c r="F165" s="547" t="s">
        <v>2329</v>
      </c>
      <c r="G165" s="534" t="str">
        <f>IF(VLOOKUP(_xlfn.TEXTBEFORE($J165,";",1,0,1),Table2[[Label]:[Reference(s)]],2,FALSE)=0,"",VLOOKUP(_xlfn.TEXTBEFORE($J165,";",1,0,1),Table2[[Label]:[Reference(s)]],2,FALSE))</f>
        <v>An email address through which a notice or letter of intent is to be submitted.</v>
      </c>
      <c r="H165" s="547" t="s">
        <v>4540</v>
      </c>
      <c r="I165" s="547" t="s">
        <v>1639</v>
      </c>
      <c r="J165" s="548" t="s">
        <v>1158</v>
      </c>
      <c r="K165" s="549" t="s">
        <v>1640</v>
      </c>
      <c r="L165" s="534" t="str">
        <f>IF(VLOOKUP(_xlfn.TEXTBEFORE($J165,";",1,0,1),Table2[[Label]:[Reference(s)]],5,FALSE)=0,"",VLOOKUP(_xlfn.TEXTBEFORE($J165,";",1,0,1),Table2[[Label]:[Reference(s)]],5,FALSE))</f>
        <v>String</v>
      </c>
      <c r="M165" s="534" t="str">
        <f>IF(VLOOKUP(_xlfn.TEXTBEFORE($J165,";",1,0,1),Table2[[Label]:[Reference(s)]],6,FALSE)=0,"",VLOOKUP(_xlfn.TEXTBEFORE($J165,";",1,0,1),Table2[[Label]:[Reference(s)]],6,FALSE))</f>
        <v/>
      </c>
      <c r="N165" s="534" t="str">
        <f>IF(VLOOKUP(_xlfn.TEXTBEFORE($J165,";",1,0,1),Table2[[Label]:[Reference(s)]],7,FALSE)=0,"",VLOOKUP(_xlfn.TEXTBEFORE($J165,";",1,0,1),Table2[[Label]:[Reference(s)]],7,FALSE))</f>
        <v/>
      </c>
      <c r="O165" s="534">
        <f>IF(VLOOKUP(_xlfn.TEXTBEFORE($J165,";",1,0,1),Table2[[Label]:[Reference(s)]],8,FALSE)=0,"",VLOOKUP(_xlfn.TEXTBEFORE($J165,";",1,0,1),Table2[[Label]:[Reference(s)]],8,FALSE))</f>
        <v>255</v>
      </c>
      <c r="P165" s="534" t="str">
        <f>IF(VLOOKUP(_xlfn.TEXTBEFORE($J165,";",1,0,1),Table2[[Label]:[Reference(s)]],9,FALSE)=0,"",VLOOKUP(_xlfn.TEXTBEFORE($J165,";",1,0,1),Table2[[Label]:[Reference(s)]],9,FALSE))</f>
        <v/>
      </c>
      <c r="Q165" s="534" t="str">
        <f>IF(VLOOKUP(_xlfn.TEXTBEFORE($J165,";",1,0,1),Table2[[Label]:[Reference(s)]],10,FALSE)=0,"",VLOOKUP(_xlfn.TEXTBEFORE($J165,";",1,0,1),Table2[[Label]:[Reference(s)]],10,FALSE))</f>
        <v/>
      </c>
      <c r="R165" s="534" t="str">
        <f>IFERROR(MID(IF(VLOOKUP(_xlfn.TEXTBEFORE($J165,";",1,0,1),Table2[[Label]:[Reference(s)]],13,FALSE)=0,"",VLOOKUP(_xlfn.TEXTBEFORE($J165,";",1,0,1),Table2[[Label]:[Reference(s)]],13,FALSE)), FIND("(10)", IF(VLOOKUP(_xlfn.TEXTBEFORE($J165,";",1,0,1),Table2[[Label]:[Reference(s)]],13,FALSE)=0,"",VLOOKUP(_xlfn.TEXTBEFORE($J165,";",1,0,1),Table2[[Label]:[Reference(s)]],13,FALSE))), LEN(IF(VLOOKUP(_xlfn.TEXTBEFORE($J165,";",1,0,1),Table2[[Label]:[Reference(s)]],13,FALSE)=0,"",VLOOKUP(_xlfn.TEXTBEFORE($J165,";",1,0,1),Table2[[Label]:[Reference(s)]],13,FALSE)))),"")</f>
        <v/>
      </c>
      <c r="S165" s="550" t="str">
        <f>IF(VLOOKUP(_xlfn.TEXTBEFORE($J165,";",1,0,1),Table2[[Label]:[Reference(s)]],14,FALSE)=0,"",VLOOKUP(_xlfn.TEXTBEFORE($J165,";",1,0,1),Table2[[Label]:[Reference(s)]],14,FALSE))</f>
        <v>(1) Appendix I to Part 200, Title 2</v>
      </c>
    </row>
    <row r="166" spans="1:19" ht="51" x14ac:dyDescent="0.25">
      <c r="A166" s="697"/>
      <c r="B166" s="611"/>
      <c r="C166" s="611"/>
      <c r="D166" s="694"/>
      <c r="E166" s="546" t="s">
        <v>1745</v>
      </c>
      <c r="F166" s="547" t="s">
        <v>2330</v>
      </c>
      <c r="G166" s="534" t="str">
        <f>IF(VLOOKUP(_xlfn.TEXTBEFORE($J166,";",1,0,1),Table2[[Label]:[Reference(s)]],2,FALSE)=0,"",VLOOKUP(_xlfn.TEXTBEFORE($J166,";",1,0,1),Table2[[Label]:[Reference(s)]],2,FALSE))</f>
        <v>A web address (URL) through which a notice or letter of intent is to be submitted.</v>
      </c>
      <c r="H166" s="547" t="s">
        <v>4541</v>
      </c>
      <c r="I166" s="547" t="s">
        <v>1639</v>
      </c>
      <c r="J166" s="548" t="s">
        <v>1161</v>
      </c>
      <c r="K166" s="549" t="s">
        <v>1640</v>
      </c>
      <c r="L166" s="534" t="str">
        <f>IF(VLOOKUP(_xlfn.TEXTBEFORE($J166,";",1,0,1),Table2[[Label]:[Reference(s)]],5,FALSE)=0,"",VLOOKUP(_xlfn.TEXTBEFORE($J166,";",1,0,1),Table2[[Label]:[Reference(s)]],5,FALSE))</f>
        <v>String</v>
      </c>
      <c r="M166" s="534" t="str">
        <f>IF(VLOOKUP(_xlfn.TEXTBEFORE($J166,";",1,0,1),Table2[[Label]:[Reference(s)]],6,FALSE)=0,"",VLOOKUP(_xlfn.TEXTBEFORE($J166,";",1,0,1),Table2[[Label]:[Reference(s)]],6,FALSE))</f>
        <v/>
      </c>
      <c r="N166" s="534" t="str">
        <f>IF(VLOOKUP(_xlfn.TEXTBEFORE($J166,";",1,0,1),Table2[[Label]:[Reference(s)]],7,FALSE)=0,"",VLOOKUP(_xlfn.TEXTBEFORE($J166,";",1,0,1),Table2[[Label]:[Reference(s)]],7,FALSE))</f>
        <v/>
      </c>
      <c r="O166" s="534">
        <f>IF(VLOOKUP(_xlfn.TEXTBEFORE($J166,";",1,0,1),Table2[[Label]:[Reference(s)]],8,FALSE)=0,"",VLOOKUP(_xlfn.TEXTBEFORE($J166,";",1,0,1),Table2[[Label]:[Reference(s)]],8,FALSE))</f>
        <v>255</v>
      </c>
      <c r="P166" s="534" t="str">
        <f>IF(VLOOKUP(_xlfn.TEXTBEFORE($J166,";",1,0,1),Table2[[Label]:[Reference(s)]],9,FALSE)=0,"",VLOOKUP(_xlfn.TEXTBEFORE($J166,";",1,0,1),Table2[[Label]:[Reference(s)]],9,FALSE))</f>
        <v/>
      </c>
      <c r="Q166" s="534" t="str">
        <f>IF(VLOOKUP(_xlfn.TEXTBEFORE($J166,";",1,0,1),Table2[[Label]:[Reference(s)]],10,FALSE)=0,"",VLOOKUP(_xlfn.TEXTBEFORE($J166,";",1,0,1),Table2[[Label]:[Reference(s)]],10,FALSE))</f>
        <v/>
      </c>
      <c r="R166" s="534" t="str">
        <f>IFERROR(MID(IF(VLOOKUP(_xlfn.TEXTBEFORE($J166,";",1,0,1),Table2[[Label]:[Reference(s)]],13,FALSE)=0,"",VLOOKUP(_xlfn.TEXTBEFORE($J166,";",1,0,1),Table2[[Label]:[Reference(s)]],13,FALSE)), FIND("(10)", IF(VLOOKUP(_xlfn.TEXTBEFORE($J166,";",1,0,1),Table2[[Label]:[Reference(s)]],13,FALSE)=0,"",VLOOKUP(_xlfn.TEXTBEFORE($J166,";",1,0,1),Table2[[Label]:[Reference(s)]],13,FALSE))), LEN(IF(VLOOKUP(_xlfn.TEXTBEFORE($J166,";",1,0,1),Table2[[Label]:[Reference(s)]],13,FALSE)=0,"",VLOOKUP(_xlfn.TEXTBEFORE($J166,";",1,0,1),Table2[[Label]:[Reference(s)]],13,FALSE)))),"")</f>
        <v/>
      </c>
      <c r="S166" s="550" t="str">
        <f>IF(VLOOKUP(_xlfn.TEXTBEFORE($J166,";",1,0,1),Table2[[Label]:[Reference(s)]],14,FALSE)=0,"",VLOOKUP(_xlfn.TEXTBEFORE($J166,";",1,0,1),Table2[[Label]:[Reference(s)]],14,FALSE))</f>
        <v>(1) Appendix I to Part 200, Title 2</v>
      </c>
    </row>
    <row r="167" spans="1:19" ht="38.25" x14ac:dyDescent="0.25">
      <c r="A167" s="697"/>
      <c r="B167" s="611"/>
      <c r="C167" s="611"/>
      <c r="D167" s="694"/>
      <c r="E167" s="546" t="s">
        <v>1747</v>
      </c>
      <c r="F167" s="547" t="s">
        <v>2331</v>
      </c>
      <c r="G167" s="534" t="str">
        <f>IF(VLOOKUP(_xlfn.TEXTBEFORE($J167,";",1,0,1),Table2[[Label]:[Reference(s)]],2,FALSE)=0,"",VLOOKUP(_xlfn.TEXTBEFORE($J167,";",1,0,1),Table2[[Label]:[Reference(s)]],2,FALSE))</f>
        <v>The set of instructions that a grant applicant should follow in order to submit a notice or letter of intent to notify the agency of their intention to apply for the funding opportunity project.</v>
      </c>
      <c r="H167" s="547" t="s">
        <v>4539</v>
      </c>
      <c r="I167" s="547" t="s">
        <v>1639</v>
      </c>
      <c r="J167" s="548" t="s">
        <v>1159</v>
      </c>
      <c r="K167" s="549" t="s">
        <v>1640</v>
      </c>
      <c r="L167" s="534" t="str">
        <f>IF(VLOOKUP(_xlfn.TEXTBEFORE($J167,";",1,0,1),Table2[[Label]:[Reference(s)]],5,FALSE)=0,"",VLOOKUP(_xlfn.TEXTBEFORE($J167,";",1,0,1),Table2[[Label]:[Reference(s)]],5,FALSE))</f>
        <v>String</v>
      </c>
      <c r="M167" s="534" t="str">
        <f>IF(VLOOKUP(_xlfn.TEXTBEFORE($J167,";",1,0,1),Table2[[Label]:[Reference(s)]],6,FALSE)=0,"",VLOOKUP(_xlfn.TEXTBEFORE($J167,";",1,0,1),Table2[[Label]:[Reference(s)]],6,FALSE))</f>
        <v/>
      </c>
      <c r="N167" s="534" t="str">
        <f>IF(VLOOKUP(_xlfn.TEXTBEFORE($J167,";",1,0,1),Table2[[Label]:[Reference(s)]],7,FALSE)=0,"",VLOOKUP(_xlfn.TEXTBEFORE($J167,";",1,0,1),Table2[[Label]:[Reference(s)]],7,FALSE))</f>
        <v/>
      </c>
      <c r="O167" s="534">
        <f>IF(VLOOKUP(_xlfn.TEXTBEFORE($J167,";",1,0,1),Table2[[Label]:[Reference(s)]],8,FALSE)=0,"",VLOOKUP(_xlfn.TEXTBEFORE($J167,";",1,0,1),Table2[[Label]:[Reference(s)]],8,FALSE))</f>
        <v>4000</v>
      </c>
      <c r="P167" s="534" t="str">
        <f>IF(VLOOKUP(_xlfn.TEXTBEFORE($J167,";",1,0,1),Table2[[Label]:[Reference(s)]],9,FALSE)=0,"",VLOOKUP(_xlfn.TEXTBEFORE($J167,";",1,0,1),Table2[[Label]:[Reference(s)]],9,FALSE))</f>
        <v/>
      </c>
      <c r="Q167" s="534" t="str">
        <f>IF(VLOOKUP(_xlfn.TEXTBEFORE($J167,";",1,0,1),Table2[[Label]:[Reference(s)]],10,FALSE)=0,"",VLOOKUP(_xlfn.TEXTBEFORE($J167,";",1,0,1),Table2[[Label]:[Reference(s)]],10,FALSE))</f>
        <v/>
      </c>
      <c r="R167" s="534" t="str">
        <f>IFERROR(MID(IF(VLOOKUP(_xlfn.TEXTBEFORE($J167,";",1,0,1),Table2[[Label]:[Reference(s)]],13,FALSE)=0,"",VLOOKUP(_xlfn.TEXTBEFORE($J167,";",1,0,1),Table2[[Label]:[Reference(s)]],13,FALSE)), FIND("(10)", IF(VLOOKUP(_xlfn.TEXTBEFORE($J167,";",1,0,1),Table2[[Label]:[Reference(s)]],13,FALSE)=0,"",VLOOKUP(_xlfn.TEXTBEFORE($J167,";",1,0,1),Table2[[Label]:[Reference(s)]],13,FALSE))), LEN(IF(VLOOKUP(_xlfn.TEXTBEFORE($J167,";",1,0,1),Table2[[Label]:[Reference(s)]],13,FALSE)=0,"",VLOOKUP(_xlfn.TEXTBEFORE($J167,";",1,0,1),Table2[[Label]:[Reference(s)]],13,FALSE)))),"")</f>
        <v/>
      </c>
      <c r="S167" s="550" t="str">
        <f>IF(VLOOKUP(_xlfn.TEXTBEFORE($J167,";",1,0,1),Table2[[Label]:[Reference(s)]],14,FALSE)=0,"",VLOOKUP(_xlfn.TEXTBEFORE($J167,";",1,0,1),Table2[[Label]:[Reference(s)]],14,FALSE))</f>
        <v>(1) Appendix I to Part 200, Title 2</v>
      </c>
    </row>
    <row r="168" spans="1:19" ht="76.5" x14ac:dyDescent="0.25">
      <c r="A168" s="697"/>
      <c r="B168" s="611"/>
      <c r="C168" s="611"/>
      <c r="D168" s="694"/>
      <c r="E168" s="546" t="s">
        <v>1749</v>
      </c>
      <c r="F168" s="547" t="s">
        <v>2332</v>
      </c>
      <c r="G168" s="534" t="str">
        <f>IF(VLOOKUP(_xlfn.TEXTBEFORE($J168,";",1,0,1),Table2[[Label]:[Reference(s)]],2,FALSE)=0,"",VLOOKUP(_xlfn.TEXTBEFORE($J168,";",1,0,1),Table2[[Label]:[Reference(s)]],2,FALSE))</f>
        <v>A value that indicates whether or not the funding opportunity is subject to Executive Order 12372, “Intergovernmental Review of Federal Programs”.</v>
      </c>
      <c r="H168" s="547" t="s">
        <v>1633</v>
      </c>
      <c r="I168" s="547" t="s">
        <v>1684</v>
      </c>
      <c r="J168" s="548" t="s">
        <v>1058</v>
      </c>
      <c r="K168" s="549" t="s">
        <v>1640</v>
      </c>
      <c r="L168" s="534" t="str">
        <f>IF(VLOOKUP(_xlfn.TEXTBEFORE($J168,";",1,0,1),Table2[[Label]:[Reference(s)]],5,FALSE)=0,"",VLOOKUP(_xlfn.TEXTBEFORE($J168,";",1,0,1),Table2[[Label]:[Reference(s)]],5,FALSE))</f>
        <v>Boolean</v>
      </c>
      <c r="M168" s="534" t="str">
        <f>IF(VLOOKUP(_xlfn.TEXTBEFORE($J168,";",1,0,1),Table2[[Label]:[Reference(s)]],6,FALSE)=0,"",VLOOKUP(_xlfn.TEXTBEFORE($J168,";",1,0,1),Table2[[Label]:[Reference(s)]],6,FALSE))</f>
        <v>A</v>
      </c>
      <c r="N168" s="534">
        <f>IF(VLOOKUP(_xlfn.TEXTBEFORE($J168,";",1,0,1),Table2[[Label]:[Reference(s)]],7,FALSE)=0,"",VLOOKUP(_xlfn.TEXTBEFORE($J168,";",1,0,1),Table2[[Label]:[Reference(s)]],7,FALSE))</f>
        <v>1</v>
      </c>
      <c r="O168" s="534">
        <f>IF(VLOOKUP(_xlfn.TEXTBEFORE($J168,";",1,0,1),Table2[[Label]:[Reference(s)]],8,FALSE)=0,"",VLOOKUP(_xlfn.TEXTBEFORE($J168,";",1,0,1),Table2[[Label]:[Reference(s)]],8,FALSE))</f>
        <v>1</v>
      </c>
      <c r="P168" s="534" t="str">
        <f>IF(VLOOKUP(_xlfn.TEXTBEFORE($J168,";",1,0,1),Table2[[Label]:[Reference(s)]],9,FALSE)=0,"",VLOOKUP(_xlfn.TEXTBEFORE($J168,";",1,0,1),Table2[[Label]:[Reference(s)]],9,FALSE))</f>
        <v>Y;
N</v>
      </c>
      <c r="Q168" s="534" t="str">
        <f>IF(VLOOKUP(_xlfn.TEXTBEFORE($J168,";",1,0,1),Table2[[Label]:[Reference(s)]],10,FALSE)=0,"",VLOOKUP(_xlfn.TEXTBEFORE($J168,";",1,0,1),Table2[[Label]:[Reference(s)]],10,FALSE))</f>
        <v>Y = This funding opportunity is subject to intergovernmental review;
N = This funding opportunity is not subject to intergovernmental review</v>
      </c>
      <c r="R168" s="534" t="str">
        <f>IFERROR(MID(IF(VLOOKUP(_xlfn.TEXTBEFORE($J168,";",1,0,1),Table2[[Label]:[Reference(s)]],13,FALSE)=0,"",VLOOKUP(_xlfn.TEXTBEFORE($J168,";",1,0,1),Table2[[Label]:[Reference(s)]],13,FALSE)), FIND("(10)", IF(VLOOKUP(_xlfn.TEXTBEFORE($J168,";",1,0,1),Table2[[Label]:[Reference(s)]],13,FALSE)=0,"",VLOOKUP(_xlfn.TEXTBEFORE($J168,";",1,0,1),Table2[[Label]:[Reference(s)]],13,FALSE))), LEN(IF(VLOOKUP(_xlfn.TEXTBEFORE($J168,";",1,0,1),Table2[[Label]:[Reference(s)]],13,FALSE)=0,"",VLOOKUP(_xlfn.TEXTBEFORE($J168,";",1,0,1),Table2[[Label]:[Reference(s)]],13,FALSE)))),"")</f>
        <v/>
      </c>
      <c r="S168" s="550" t="str">
        <f>IF(VLOOKUP(_xlfn.TEXTBEFORE($J168,";",1,0,1),Table2[[Label]:[Reference(s)]],14,FALSE)=0,"",VLOOKUP(_xlfn.TEXTBEFORE($J168,";",1,0,1),Table2[[Label]:[Reference(s)]],14,FALSE))</f>
        <v>(1) Appendix I to Part 200, Title 2</v>
      </c>
    </row>
    <row r="169" spans="1:19" ht="51" x14ac:dyDescent="0.25">
      <c r="A169" s="697"/>
      <c r="B169" s="611"/>
      <c r="C169" s="611"/>
      <c r="D169" s="694"/>
      <c r="E169" s="546" t="s">
        <v>1752</v>
      </c>
      <c r="F169" s="547" t="s">
        <v>2333</v>
      </c>
      <c r="G169" s="534" t="str">
        <f>IF(VLOOKUP(_xlfn.TEXTBEFORE($J169,";",1,0,1),Table2[[Label]:[Reference(s)]],2,FALSE)=0,"",VLOOKUP(_xlfn.TEXTBEFORE($J169,";",1,0,1),Table2[[Label]:[Reference(s)]],2,FALSE))</f>
        <v>A set of instructions that applicants can utilize to understand the requirements associated with the intergovernmental review process.</v>
      </c>
      <c r="H169" s="547" t="s">
        <v>4542</v>
      </c>
      <c r="I169" s="547" t="s">
        <v>1639</v>
      </c>
      <c r="J169" s="548" t="s">
        <v>1055</v>
      </c>
      <c r="K169" s="549" t="s">
        <v>1640</v>
      </c>
      <c r="L169" s="534" t="str">
        <f>IF(VLOOKUP(_xlfn.TEXTBEFORE($J169,";",1,0,1),Table2[[Label]:[Reference(s)]],5,FALSE)=0,"",VLOOKUP(_xlfn.TEXTBEFORE($J169,";",1,0,1),Table2[[Label]:[Reference(s)]],5,FALSE))</f>
        <v>String</v>
      </c>
      <c r="M169" s="534" t="str">
        <f>IF(VLOOKUP(_xlfn.TEXTBEFORE($J169,";",1,0,1),Table2[[Label]:[Reference(s)]],6,FALSE)=0,"",VLOOKUP(_xlfn.TEXTBEFORE($J169,";",1,0,1),Table2[[Label]:[Reference(s)]],6,FALSE))</f>
        <v/>
      </c>
      <c r="N169" s="534" t="str">
        <f>IF(VLOOKUP(_xlfn.TEXTBEFORE($J169,";",1,0,1),Table2[[Label]:[Reference(s)]],7,FALSE)=0,"",VLOOKUP(_xlfn.TEXTBEFORE($J169,";",1,0,1),Table2[[Label]:[Reference(s)]],7,FALSE))</f>
        <v/>
      </c>
      <c r="O169" s="534">
        <f>IF(VLOOKUP(_xlfn.TEXTBEFORE($J169,";",1,0,1),Table2[[Label]:[Reference(s)]],8,FALSE)=0,"",VLOOKUP(_xlfn.TEXTBEFORE($J169,";",1,0,1),Table2[[Label]:[Reference(s)]],8,FALSE))</f>
        <v>5000</v>
      </c>
      <c r="P169" s="534" t="str">
        <f>IF(VLOOKUP(_xlfn.TEXTBEFORE($J169,";",1,0,1),Table2[[Label]:[Reference(s)]],9,FALSE)=0,"",VLOOKUP(_xlfn.TEXTBEFORE($J169,";",1,0,1),Table2[[Label]:[Reference(s)]],9,FALSE))</f>
        <v/>
      </c>
      <c r="Q169" s="534" t="str">
        <f>IF(VLOOKUP(_xlfn.TEXTBEFORE($J169,";",1,0,1),Table2[[Label]:[Reference(s)]],10,FALSE)=0,"",VLOOKUP(_xlfn.TEXTBEFORE($J169,";",1,0,1),Table2[[Label]:[Reference(s)]],10,FALSE))</f>
        <v/>
      </c>
      <c r="R169" s="534" t="str">
        <f>IFERROR(MID(IF(VLOOKUP(_xlfn.TEXTBEFORE($J169,";",1,0,1),Table2[[Label]:[Reference(s)]],13,FALSE)=0,"",VLOOKUP(_xlfn.TEXTBEFORE($J169,";",1,0,1),Table2[[Label]:[Reference(s)]],13,FALSE)), FIND("(10)", IF(VLOOKUP(_xlfn.TEXTBEFORE($J169,";",1,0,1),Table2[[Label]:[Reference(s)]],13,FALSE)=0,"",VLOOKUP(_xlfn.TEXTBEFORE($J169,";",1,0,1),Table2[[Label]:[Reference(s)]],13,FALSE))), LEN(IF(VLOOKUP(_xlfn.TEXTBEFORE($J169,";",1,0,1),Table2[[Label]:[Reference(s)]],13,FALSE)=0,"",VLOOKUP(_xlfn.TEXTBEFORE($J169,";",1,0,1),Table2[[Label]:[Reference(s)]],13,FALSE)))),"")</f>
        <v/>
      </c>
      <c r="S169" s="550" t="str">
        <f>IF(VLOOKUP(_xlfn.TEXTBEFORE($J169,";",1,0,1),Table2[[Label]:[Reference(s)]],14,FALSE)=0,"",VLOOKUP(_xlfn.TEXTBEFORE($J169,";",1,0,1),Table2[[Label]:[Reference(s)]],14,FALSE))</f>
        <v>(1) Appendix I to Part 200, Title 2</v>
      </c>
    </row>
    <row r="170" spans="1:19" ht="63.75" x14ac:dyDescent="0.25">
      <c r="A170" s="697"/>
      <c r="B170" s="611"/>
      <c r="C170" s="611"/>
      <c r="D170" s="694"/>
      <c r="E170" s="546" t="s">
        <v>1754</v>
      </c>
      <c r="F170" s="586" t="s">
        <v>2334</v>
      </c>
      <c r="G170" s="534" t="str">
        <f>IF(VLOOKUP(_xlfn.TEXTBEFORE($J170,";",1,0,1),Table2[[Label]:[Reference(s)]],2,FALSE)=0,"",VLOOKUP(_xlfn.TEXTBEFORE($J170,";",1,0,1),Table2[[Label]:[Reference(s)]],2,FALSE))</f>
        <v>A value that indicates whether or not paper submissions are to be accepted as part of the application process.</v>
      </c>
      <c r="H170" s="547" t="s">
        <v>1633</v>
      </c>
      <c r="I170" s="547" t="s">
        <v>1684</v>
      </c>
      <c r="J170" s="548" t="s">
        <v>1066</v>
      </c>
      <c r="K170" s="549" t="s">
        <v>1640</v>
      </c>
      <c r="L170" s="534" t="str">
        <f>IF(VLOOKUP(_xlfn.TEXTBEFORE($J170,";",1,0,1),Table2[[Label]:[Reference(s)]],5,FALSE)=0,"",VLOOKUP(_xlfn.TEXTBEFORE($J170,";",1,0,1),Table2[[Label]:[Reference(s)]],5,FALSE))</f>
        <v>Boolean</v>
      </c>
      <c r="M170" s="534" t="str">
        <f>IF(VLOOKUP(_xlfn.TEXTBEFORE($J170,";",1,0,1),Table2[[Label]:[Reference(s)]],6,FALSE)=0,"",VLOOKUP(_xlfn.TEXTBEFORE($J170,";",1,0,1),Table2[[Label]:[Reference(s)]],6,FALSE))</f>
        <v/>
      </c>
      <c r="N170" s="534" t="str">
        <f>IF(VLOOKUP(_xlfn.TEXTBEFORE($J170,";",1,0,1),Table2[[Label]:[Reference(s)]],7,FALSE)=0,"",VLOOKUP(_xlfn.TEXTBEFORE($J170,";",1,0,1),Table2[[Label]:[Reference(s)]],7,FALSE))</f>
        <v/>
      </c>
      <c r="O170" s="534">
        <f>IF(VLOOKUP(_xlfn.TEXTBEFORE($J170,";",1,0,1),Table2[[Label]:[Reference(s)]],8,FALSE)=0,"",VLOOKUP(_xlfn.TEXTBEFORE($J170,";",1,0,1),Table2[[Label]:[Reference(s)]],8,FALSE))</f>
        <v>1</v>
      </c>
      <c r="P170" s="534" t="str">
        <f>IF(VLOOKUP(_xlfn.TEXTBEFORE($J170,";",1,0,1),Table2[[Label]:[Reference(s)]],9,FALSE)=0,"",VLOOKUP(_xlfn.TEXTBEFORE($J170,";",1,0,1),Table2[[Label]:[Reference(s)]],9,FALSE))</f>
        <v>Y;
N</v>
      </c>
      <c r="Q170" s="534" t="str">
        <f>IF(VLOOKUP(_xlfn.TEXTBEFORE($J170,";",1,0,1),Table2[[Label]:[Reference(s)]],10,FALSE)=0,"",VLOOKUP(_xlfn.TEXTBEFORE($J170,";",1,0,1),Table2[[Label]:[Reference(s)]],10,FALSE))</f>
        <v>Y = Paper applications will be accepted (with or without a formal exemption);
N = Paper applications will not be accepted</v>
      </c>
      <c r="R170" s="534" t="str">
        <f>IFERROR(MID(IF(VLOOKUP(_xlfn.TEXTBEFORE($J170,";",1,0,1),Table2[[Label]:[Reference(s)]],13,FALSE)=0,"",VLOOKUP(_xlfn.TEXTBEFORE($J170,";",1,0,1),Table2[[Label]:[Reference(s)]],13,FALSE)), FIND("(10)", IF(VLOOKUP(_xlfn.TEXTBEFORE($J170,";",1,0,1),Table2[[Label]:[Reference(s)]],13,FALSE)=0,"",VLOOKUP(_xlfn.TEXTBEFORE($J170,";",1,0,1),Table2[[Label]:[Reference(s)]],13,FALSE))), LEN(IF(VLOOKUP(_xlfn.TEXTBEFORE($J170,";",1,0,1),Table2[[Label]:[Reference(s)]],13,FALSE)=0,"",VLOOKUP(_xlfn.TEXTBEFORE($J170,";",1,0,1),Table2[[Label]:[Reference(s)]],13,FALSE)))),"")</f>
        <v/>
      </c>
      <c r="S170" s="550" t="str">
        <f>IF(VLOOKUP(_xlfn.TEXTBEFORE($J170,";",1,0,1),Table2[[Label]:[Reference(s)]],14,FALSE)=0,"",VLOOKUP(_xlfn.TEXTBEFORE($J170,";",1,0,1),Table2[[Label]:[Reference(s)]],14,FALSE))</f>
        <v>(1) Appendix I to Part 200, Title 2</v>
      </c>
    </row>
    <row r="171" spans="1:19" ht="76.5" x14ac:dyDescent="0.25">
      <c r="A171" s="697"/>
      <c r="B171" s="611"/>
      <c r="C171" s="611"/>
      <c r="D171" s="694"/>
      <c r="E171" s="546" t="s">
        <v>1757</v>
      </c>
      <c r="F171" s="586" t="s">
        <v>2335</v>
      </c>
      <c r="G171" s="534" t="str">
        <f>IF(VLOOKUP(_xlfn.TEXTBEFORE($J171,";",1,0,1),Table2[[Label]:[Reference(s)]],2,FALSE)=0,"",VLOOKUP(_xlfn.TEXTBEFORE($J171,";",1,0,1),Table2[[Label]:[Reference(s)]],2,FALSE))</f>
        <v>A value that indicates whether or not a formal exemption is required to submit paper applications.</v>
      </c>
      <c r="H171" s="547" t="s">
        <v>4543</v>
      </c>
      <c r="I171" s="547" t="s">
        <v>1684</v>
      </c>
      <c r="J171" s="548" t="s">
        <v>1063</v>
      </c>
      <c r="K171" s="549" t="s">
        <v>1640</v>
      </c>
      <c r="L171" s="534" t="str">
        <f>IF(VLOOKUP(_xlfn.TEXTBEFORE($J171,";",1,0,1),Table2[[Label]:[Reference(s)]],5,FALSE)=0,"",VLOOKUP(_xlfn.TEXTBEFORE($J171,";",1,0,1),Table2[[Label]:[Reference(s)]],5,FALSE))</f>
        <v>Boolean</v>
      </c>
      <c r="M171" s="534" t="str">
        <f>IF(VLOOKUP(_xlfn.TEXTBEFORE($J171,";",1,0,1),Table2[[Label]:[Reference(s)]],6,FALSE)=0,"",VLOOKUP(_xlfn.TEXTBEFORE($J171,";",1,0,1),Table2[[Label]:[Reference(s)]],6,FALSE))</f>
        <v>A</v>
      </c>
      <c r="N171" s="534">
        <f>IF(VLOOKUP(_xlfn.TEXTBEFORE($J171,";",1,0,1),Table2[[Label]:[Reference(s)]],7,FALSE)=0,"",VLOOKUP(_xlfn.TEXTBEFORE($J171,";",1,0,1),Table2[[Label]:[Reference(s)]],7,FALSE))</f>
        <v>1</v>
      </c>
      <c r="O171" s="534">
        <f>IF(VLOOKUP(_xlfn.TEXTBEFORE($J171,";",1,0,1),Table2[[Label]:[Reference(s)]],8,FALSE)=0,"",VLOOKUP(_xlfn.TEXTBEFORE($J171,";",1,0,1),Table2[[Label]:[Reference(s)]],8,FALSE))</f>
        <v>1</v>
      </c>
      <c r="P171" s="534" t="str">
        <f>IF(VLOOKUP(_xlfn.TEXTBEFORE($J171,";",1,0,1),Table2[[Label]:[Reference(s)]],9,FALSE)=0,"",VLOOKUP(_xlfn.TEXTBEFORE($J171,";",1,0,1),Table2[[Label]:[Reference(s)]],9,FALSE))</f>
        <v>Y;
N</v>
      </c>
      <c r="Q171" s="534" t="str">
        <f>IF(VLOOKUP(_xlfn.TEXTBEFORE($J171,";",1,0,1),Table2[[Label]:[Reference(s)]],10,FALSE)=0,"",VLOOKUP(_xlfn.TEXTBEFORE($J171,";",1,0,1),Table2[[Label]:[Reference(s)]],10,FALSE))</f>
        <v>Y = A formal exemption is required for paper application submissions;
N = A formal exemption is not required for paper application submissions</v>
      </c>
      <c r="R171" s="534" t="str">
        <f>IFERROR(MID(IF(VLOOKUP(_xlfn.TEXTBEFORE($J171,";",1,0,1),Table2[[Label]:[Reference(s)]],13,FALSE)=0,"",VLOOKUP(_xlfn.TEXTBEFORE($J171,";",1,0,1),Table2[[Label]:[Reference(s)]],13,FALSE)), FIND("(10)", IF(VLOOKUP(_xlfn.TEXTBEFORE($J171,";",1,0,1),Table2[[Label]:[Reference(s)]],13,FALSE)=0,"",VLOOKUP(_xlfn.TEXTBEFORE($J171,";",1,0,1),Table2[[Label]:[Reference(s)]],13,FALSE))), LEN(IF(VLOOKUP(_xlfn.TEXTBEFORE($J171,";",1,0,1),Table2[[Label]:[Reference(s)]],13,FALSE)=0,"",VLOOKUP(_xlfn.TEXTBEFORE($J171,";",1,0,1),Table2[[Label]:[Reference(s)]],13,FALSE)))),"")</f>
        <v/>
      </c>
      <c r="S171" s="550" t="str">
        <f>IF(VLOOKUP(_xlfn.TEXTBEFORE($J171,";",1,0,1),Table2[[Label]:[Reference(s)]],14,FALSE)=0,"",VLOOKUP(_xlfn.TEXTBEFORE($J171,";",1,0,1),Table2[[Label]:[Reference(s)]],14,FALSE))</f>
        <v>(1) Appendix I to Part 200, Title 2</v>
      </c>
    </row>
    <row r="172" spans="1:19" ht="51" x14ac:dyDescent="0.25">
      <c r="A172" s="697"/>
      <c r="B172" s="611"/>
      <c r="C172" s="611"/>
      <c r="D172" s="694"/>
      <c r="E172" s="546" t="s">
        <v>1759</v>
      </c>
      <c r="F172" s="547" t="s">
        <v>2336</v>
      </c>
      <c r="G172" s="534" t="str">
        <f>IF(VLOOKUP(_xlfn.TEXTBEFORE($J172,";",1,0,1),Table2[[Label]:[Reference(s)]],2,FALSE)=0,"",VLOOKUP(_xlfn.TEXTBEFORE($J172,";",1,0,1),Table2[[Label]:[Reference(s)]],2,FALSE))</f>
        <v>A set of instructions describing the process for requesting an exemption to submit a paper application.</v>
      </c>
      <c r="H172" s="547" t="s">
        <v>4544</v>
      </c>
      <c r="I172" s="547" t="s">
        <v>1639</v>
      </c>
      <c r="J172" s="548" t="s">
        <v>1065</v>
      </c>
      <c r="K172" s="549" t="s">
        <v>1640</v>
      </c>
      <c r="L172" s="534" t="str">
        <f>IF(VLOOKUP(_xlfn.TEXTBEFORE($J172,";",1,0,1),Table2[[Label]:[Reference(s)]],5,FALSE)=0,"",VLOOKUP(_xlfn.TEXTBEFORE($J172,";",1,0,1),Table2[[Label]:[Reference(s)]],5,FALSE))</f>
        <v>String</v>
      </c>
      <c r="M172" s="534" t="str">
        <f>IF(VLOOKUP(_xlfn.TEXTBEFORE($J172,";",1,0,1),Table2[[Label]:[Reference(s)]],6,FALSE)=0,"",VLOOKUP(_xlfn.TEXTBEFORE($J172,";",1,0,1),Table2[[Label]:[Reference(s)]],6,FALSE))</f>
        <v/>
      </c>
      <c r="N172" s="534" t="str">
        <f>IF(VLOOKUP(_xlfn.TEXTBEFORE($J172,";",1,0,1),Table2[[Label]:[Reference(s)]],7,FALSE)=0,"",VLOOKUP(_xlfn.TEXTBEFORE($J172,";",1,0,1),Table2[[Label]:[Reference(s)]],7,FALSE))</f>
        <v/>
      </c>
      <c r="O172" s="534">
        <f>IF(VLOOKUP(_xlfn.TEXTBEFORE($J172,";",1,0,1),Table2[[Label]:[Reference(s)]],8,FALSE)=0,"",VLOOKUP(_xlfn.TEXTBEFORE($J172,";",1,0,1),Table2[[Label]:[Reference(s)]],8,FALSE))</f>
        <v>4000</v>
      </c>
      <c r="P172" s="534" t="str">
        <f>IF(VLOOKUP(_xlfn.TEXTBEFORE($J172,";",1,0,1),Table2[[Label]:[Reference(s)]],9,FALSE)=0,"",VLOOKUP(_xlfn.TEXTBEFORE($J172,";",1,0,1),Table2[[Label]:[Reference(s)]],9,FALSE))</f>
        <v/>
      </c>
      <c r="Q172" s="534" t="str">
        <f>IF(VLOOKUP(_xlfn.TEXTBEFORE($J172,";",1,0,1),Table2[[Label]:[Reference(s)]],10,FALSE)=0,"",VLOOKUP(_xlfn.TEXTBEFORE($J172,";",1,0,1),Table2[[Label]:[Reference(s)]],10,FALSE))</f>
        <v/>
      </c>
      <c r="R172" s="534" t="str">
        <f>IFERROR(MID(IF(VLOOKUP(_xlfn.TEXTBEFORE($J172,";",1,0,1),Table2[[Label]:[Reference(s)]],13,FALSE)=0,"",VLOOKUP(_xlfn.TEXTBEFORE($J172,";",1,0,1),Table2[[Label]:[Reference(s)]],13,FALSE)), FIND("(10)", IF(VLOOKUP(_xlfn.TEXTBEFORE($J172,";",1,0,1),Table2[[Label]:[Reference(s)]],13,FALSE)=0,"",VLOOKUP(_xlfn.TEXTBEFORE($J172,";",1,0,1),Table2[[Label]:[Reference(s)]],13,FALSE))), LEN(IF(VLOOKUP(_xlfn.TEXTBEFORE($J172,";",1,0,1),Table2[[Label]:[Reference(s)]],13,FALSE)=0,"",VLOOKUP(_xlfn.TEXTBEFORE($J172,";",1,0,1),Table2[[Label]:[Reference(s)]],13,FALSE)))),"")</f>
        <v/>
      </c>
      <c r="S172" s="550" t="str">
        <f>IF(VLOOKUP(_xlfn.TEXTBEFORE($J172,";",1,0,1),Table2[[Label]:[Reference(s)]],14,FALSE)=0,"",VLOOKUP(_xlfn.TEXTBEFORE($J172,";",1,0,1),Table2[[Label]:[Reference(s)]],14,FALSE))</f>
        <v>(1) Appendix I to Part 200, Title 2</v>
      </c>
    </row>
    <row r="173" spans="1:19" ht="51" x14ac:dyDescent="0.25">
      <c r="A173" s="697"/>
      <c r="B173" s="611"/>
      <c r="C173" s="611"/>
      <c r="D173" s="694"/>
      <c r="E173" s="546" t="s">
        <v>2337</v>
      </c>
      <c r="F173" s="547" t="s">
        <v>2338</v>
      </c>
      <c r="G173" s="534" t="str">
        <f>IF(VLOOKUP(_xlfn.TEXTBEFORE($J173,";",1,0,1),Table2[[Label]:[Reference(s)]],2,FALSE)=0,"",VLOOKUP(_xlfn.TEXTBEFORE($J173,";",1,0,1),Table2[[Label]:[Reference(s)]],2,FALSE))</f>
        <v>A set of instructions that applicants can utilize to submit paper applications.</v>
      </c>
      <c r="H173" s="551" t="s">
        <v>4543</v>
      </c>
      <c r="I173" s="547" t="s">
        <v>1639</v>
      </c>
      <c r="J173" s="548" t="s">
        <v>1061</v>
      </c>
      <c r="K173" s="549" t="s">
        <v>1640</v>
      </c>
      <c r="L173" s="534" t="str">
        <f>IF(VLOOKUP(_xlfn.TEXTBEFORE($J173,";",1,0,1),Table2[[Label]:[Reference(s)]],5,FALSE)=0,"",VLOOKUP(_xlfn.TEXTBEFORE($J173,";",1,0,1),Table2[[Label]:[Reference(s)]],5,FALSE))</f>
        <v>String</v>
      </c>
      <c r="M173" s="534" t="str">
        <f>IF(VLOOKUP(_xlfn.TEXTBEFORE($J173,";",1,0,1),Table2[[Label]:[Reference(s)]],6,FALSE)=0,"",VLOOKUP(_xlfn.TEXTBEFORE($J173,";",1,0,1),Table2[[Label]:[Reference(s)]],6,FALSE))</f>
        <v/>
      </c>
      <c r="N173" s="534" t="str">
        <f>IF(VLOOKUP(_xlfn.TEXTBEFORE($J173,";",1,0,1),Table2[[Label]:[Reference(s)]],7,FALSE)=0,"",VLOOKUP(_xlfn.TEXTBEFORE($J173,";",1,0,1),Table2[[Label]:[Reference(s)]],7,FALSE))</f>
        <v/>
      </c>
      <c r="O173" s="534">
        <f>IF(VLOOKUP(_xlfn.TEXTBEFORE($J173,";",1,0,1),Table2[[Label]:[Reference(s)]],8,FALSE)=0,"",VLOOKUP(_xlfn.TEXTBEFORE($J173,";",1,0,1),Table2[[Label]:[Reference(s)]],8,FALSE))</f>
        <v>4000</v>
      </c>
      <c r="P173" s="534" t="str">
        <f>IF(VLOOKUP(_xlfn.TEXTBEFORE($J173,";",1,0,1),Table2[[Label]:[Reference(s)]],9,FALSE)=0,"",VLOOKUP(_xlfn.TEXTBEFORE($J173,";",1,0,1),Table2[[Label]:[Reference(s)]],9,FALSE))</f>
        <v/>
      </c>
      <c r="Q173" s="534" t="str">
        <f>IF(VLOOKUP(_xlfn.TEXTBEFORE($J173,";",1,0,1),Table2[[Label]:[Reference(s)]],10,FALSE)=0,"",VLOOKUP(_xlfn.TEXTBEFORE($J173,";",1,0,1),Table2[[Label]:[Reference(s)]],10,FALSE))</f>
        <v/>
      </c>
      <c r="R173" s="534" t="str">
        <f>IFERROR(MID(IF(VLOOKUP(_xlfn.TEXTBEFORE($J173,";",1,0,1),Table2[[Label]:[Reference(s)]],13,FALSE)=0,"",VLOOKUP(_xlfn.TEXTBEFORE($J173,";",1,0,1),Table2[[Label]:[Reference(s)]],13,FALSE)), FIND("(10)", IF(VLOOKUP(_xlfn.TEXTBEFORE($J173,";",1,0,1),Table2[[Label]:[Reference(s)]],13,FALSE)=0,"",VLOOKUP(_xlfn.TEXTBEFORE($J173,";",1,0,1),Table2[[Label]:[Reference(s)]],13,FALSE))), LEN(IF(VLOOKUP(_xlfn.TEXTBEFORE($J173,";",1,0,1),Table2[[Label]:[Reference(s)]],13,FALSE)=0,"",VLOOKUP(_xlfn.TEXTBEFORE($J173,";",1,0,1),Table2[[Label]:[Reference(s)]],13,FALSE)))),"")</f>
        <v/>
      </c>
      <c r="S173" s="550" t="str">
        <f>IF(VLOOKUP(_xlfn.TEXTBEFORE($J173,";",1,0,1),Table2[[Label]:[Reference(s)]],14,FALSE)=0,"",VLOOKUP(_xlfn.TEXTBEFORE($J173,";",1,0,1),Table2[[Label]:[Reference(s)]],14,FALSE))</f>
        <v>(1) Appendix I to Part 200, Title 2</v>
      </c>
    </row>
    <row r="174" spans="1:19" ht="89.25" x14ac:dyDescent="0.25">
      <c r="A174" s="697"/>
      <c r="B174" s="611"/>
      <c r="C174" s="611"/>
      <c r="D174" s="694"/>
      <c r="E174" s="692" t="s">
        <v>2339</v>
      </c>
      <c r="F174" s="611" t="s">
        <v>2340</v>
      </c>
      <c r="G174" s="534" t="str">
        <f>IF(VLOOKUP(_xlfn.TEXTBEFORE($J174,";",1,0,1),Table2[[Label]:[Reference(s)]],2,FALSE)=0,"",VLOOKUP(_xlfn.TEXTBEFORE($J174,";",1,0,1),Table2[[Label]:[Reference(s)]],2,FALSE))</f>
        <v>The name of the level 2 organization of the federal government department or independent agency that awards, executes, or is otherwise responsible for the transaction (as shown in the Federal Hierarchy).</v>
      </c>
      <c r="H174" s="547" t="s">
        <v>4545</v>
      </c>
      <c r="I174" s="547" t="s">
        <v>1639</v>
      </c>
      <c r="J174" s="548" t="s">
        <v>4546</v>
      </c>
      <c r="K174" s="549" t="s">
        <v>2341</v>
      </c>
      <c r="L174" s="534" t="str">
        <f>IF(VLOOKUP(_xlfn.TEXTBEFORE($J174,";",1,0,1),Table2[[Label]:[Reference(s)]],5,FALSE)=0,"",VLOOKUP(_xlfn.TEXTBEFORE($J174,";",1,0,1),Table2[[Label]:[Reference(s)]],5,FALSE))</f>
        <v>String</v>
      </c>
      <c r="M174" s="534" t="str">
        <f>IF(VLOOKUP(_xlfn.TEXTBEFORE($J174,";",1,0,1),Table2[[Label]:[Reference(s)]],6,FALSE)=0,"",VLOOKUP(_xlfn.TEXTBEFORE($J174,";",1,0,1),Table2[[Label]:[Reference(s)]],6,FALSE))</f>
        <v/>
      </c>
      <c r="N174" s="534" t="str">
        <f>IF(VLOOKUP(_xlfn.TEXTBEFORE($J174,";",1,0,1),Table2[[Label]:[Reference(s)]],7,FALSE)=0,"",VLOOKUP(_xlfn.TEXTBEFORE($J174,";",1,0,1),Table2[[Label]:[Reference(s)]],7,FALSE))</f>
        <v/>
      </c>
      <c r="O174" s="534" t="str">
        <f>IF(VLOOKUP(_xlfn.TEXTBEFORE($J174,";",1,0,1),Table2[[Label]:[Reference(s)]],8,FALSE)=0,"",VLOOKUP(_xlfn.TEXTBEFORE($J174,";",1,0,1),Table2[[Label]:[Reference(s)]],8,FALSE))</f>
        <v>(9) 100</v>
      </c>
      <c r="P174" s="534" t="str">
        <f>IF(VLOOKUP(_xlfn.TEXTBEFORE($J174,";",1,0,1),Table2[[Label]:[Reference(s)]],9,FALSE)=0,"",VLOOKUP(_xlfn.TEXTBEFORE($J174,";",1,0,1),Table2[[Label]:[Reference(s)]],9,FALSE))</f>
        <v>Please follow these instructions: See:
https://files.usaspending.gov/reference_data/agency_codes.csv ('SUBTIER NAME' column). Names are consistent with the GSA IAE Federal Hierarchy from SAM.gov</v>
      </c>
      <c r="Q174" s="534" t="str">
        <f>IF(VLOOKUP(_xlfn.TEXTBEFORE($J174,";",1,0,1),Table2[[Label]:[Reference(s)]],10,FALSE)=0,"",VLOOKUP(_xlfn.TEXTBEFORE($J174,";",1,0,1),Table2[[Label]:[Reference(s)]],10,FALSE))</f>
        <v/>
      </c>
      <c r="R174" s="534" t="str">
        <f>IFERROR(MID(IF(VLOOKUP(_xlfn.TEXTBEFORE($J174,";",1,0,1),Table2[[Label]:[Reference(s)]],13,FALSE)=0,"",VLOOKUP(_xlfn.TEXTBEFORE($J174,";",1,0,1),Table2[[Label]:[Reference(s)]],13,FALSE)), FIND("(10)", IF(VLOOKUP(_xlfn.TEXTBEFORE($J174,";",1,0,1),Table2[[Label]:[Reference(s)]],13,FALSE)=0,"",VLOOKUP(_xlfn.TEXTBEFORE($J174,";",1,0,1),Table2[[Label]:[Reference(s)]],13,FALSE))), LEN(IF(VLOOKUP(_xlfn.TEXTBEFORE($J174,";",1,0,1),Table2[[Label]:[Reference(s)]],13,FALSE)=0,"",VLOOKUP(_xlfn.TEXTBEFORE($J174,";",1,0,1),Table2[[Label]:[Reference(s)]],13,FALSE)))),"")</f>
        <v/>
      </c>
      <c r="S174" s="550" t="str">
        <f>IF(VLOOKUP(_xlfn.TEXTBEFORE($J174,";",1,0,1),Table2[[Label]:[Reference(s)]],14,FALSE)=0,"",VLOOKUP(_xlfn.TEXTBEFORE($J174,";",1,0,1),Table2[[Label]:[Reference(s)]],14,FALSE))</f>
        <v>(1) 2 CFR 200.203;
(2) GSDM v1.1;
(3) SAM.gov Assistance Listing;
(9) SAM.gov Federal Hierarchy</v>
      </c>
    </row>
    <row r="175" spans="1:19" ht="51" x14ac:dyDescent="0.25">
      <c r="A175" s="697"/>
      <c r="B175" s="611"/>
      <c r="C175" s="611"/>
      <c r="D175" s="694"/>
      <c r="E175" s="692"/>
      <c r="F175" s="611"/>
      <c r="G175" s="534" t="str">
        <f>IF(VLOOKUP(_xlfn.TEXTBEFORE($J175,";",1,0,1),Table2[[Label]:[Reference(s)]],2,FALSE)=0,"",VLOOKUP(_xlfn.TEXTBEFORE($J175,";",1,0,1),Table2[[Label]:[Reference(s)]],2,FALSE))</f>
        <v>The name of the level "n" organization of the federal government department or independent agency that awards, executes, or is otherwise responsible for the transaction (as shown in the Federal Hierarchy).</v>
      </c>
      <c r="H175" s="551" t="s">
        <v>4543</v>
      </c>
      <c r="I175" s="547" t="s">
        <v>1639</v>
      </c>
      <c r="J175" s="548" t="s">
        <v>4547</v>
      </c>
      <c r="K175" s="549" t="s">
        <v>2341</v>
      </c>
      <c r="L175" s="534" t="str">
        <f>IF(VLOOKUP(_xlfn.TEXTBEFORE($J175,";",1,0,1),Table2[[Label]:[Reference(s)]],5,FALSE)=0,"",VLOOKUP(_xlfn.TEXTBEFORE($J175,";",1,0,1),Table2[[Label]:[Reference(s)]],5,FALSE))</f>
        <v>String</v>
      </c>
      <c r="M175" s="534" t="str">
        <f>IF(VLOOKUP(_xlfn.TEXTBEFORE($J175,";",1,0,1),Table2[[Label]:[Reference(s)]],6,FALSE)=0,"",VLOOKUP(_xlfn.TEXTBEFORE($J175,";",1,0,1),Table2[[Label]:[Reference(s)]],6,FALSE))</f>
        <v/>
      </c>
      <c r="N175" s="534" t="str">
        <f>IF(VLOOKUP(_xlfn.TEXTBEFORE($J175,";",1,0,1),Table2[[Label]:[Reference(s)]],7,FALSE)=0,"",VLOOKUP(_xlfn.TEXTBEFORE($J175,";",1,0,1),Table2[[Label]:[Reference(s)]],7,FALSE))</f>
        <v/>
      </c>
      <c r="O175" s="534" t="str">
        <f>IF(VLOOKUP(_xlfn.TEXTBEFORE($J175,";",1,0,1),Table2[[Label]:[Reference(s)]],8,FALSE)=0,"",VLOOKUP(_xlfn.TEXTBEFORE($J175,";",1,0,1),Table2[[Label]:[Reference(s)]],8,FALSE))</f>
        <v>(9) 100</v>
      </c>
      <c r="P175" s="534" t="str">
        <f>IF(VLOOKUP(_xlfn.TEXTBEFORE($J175,";",1,0,1),Table2[[Label]:[Reference(s)]],9,FALSE)=0,"",VLOOKUP(_xlfn.TEXTBEFORE($J175,";",1,0,1),Table2[[Label]:[Reference(s)]],9,FALSE))</f>
        <v xml:space="preserve">Please follow these instructions:  GSA IAE Federal Hierarchy from SAM.gov </v>
      </c>
      <c r="Q175" s="534" t="str">
        <f>IF(VLOOKUP(_xlfn.TEXTBEFORE($J175,";",1,0,1),Table2[[Label]:[Reference(s)]],10,FALSE)=0,"",VLOOKUP(_xlfn.TEXTBEFORE($J175,";",1,0,1),Table2[[Label]:[Reference(s)]],10,FALSE))</f>
        <v/>
      </c>
      <c r="R175" s="534" t="str">
        <f>IFERROR(MID(IF(VLOOKUP(_xlfn.TEXTBEFORE($J175,";",1,0,1),Table2[[Label]:[Reference(s)]],13,FALSE)=0,"",VLOOKUP(_xlfn.TEXTBEFORE($J175,";",1,0,1),Table2[[Label]:[Reference(s)]],13,FALSE)), FIND("(10)", IF(VLOOKUP(_xlfn.TEXTBEFORE($J175,";",1,0,1),Table2[[Label]:[Reference(s)]],13,FALSE)=0,"",VLOOKUP(_xlfn.TEXTBEFORE($J175,";",1,0,1),Table2[[Label]:[Reference(s)]],13,FALSE))), LEN(IF(VLOOKUP(_xlfn.TEXTBEFORE($J175,";",1,0,1),Table2[[Label]:[Reference(s)]],13,FALSE)=0,"",VLOOKUP(_xlfn.TEXTBEFORE($J175,";",1,0,1),Table2[[Label]:[Reference(s)]],13,FALSE)))),"")</f>
        <v/>
      </c>
      <c r="S175" s="550" t="str">
        <f>IF(VLOOKUP(_xlfn.TEXTBEFORE($J175,";",1,0,1),Table2[[Label]:[Reference(s)]],14,FALSE)=0,"",VLOOKUP(_xlfn.TEXTBEFORE($J175,";",1,0,1),Table2[[Label]:[Reference(s)]],14,FALSE))</f>
        <v>(1) 2 CFR 200.203;
(2) GSDM v1.1;
(3) SAM.gov Assistance Listing;
(9) SAM.gov Federal Hierarchy</v>
      </c>
    </row>
    <row r="176" spans="1:19" ht="51" x14ac:dyDescent="0.25">
      <c r="A176" s="697"/>
      <c r="B176" s="611"/>
      <c r="C176" s="611"/>
      <c r="D176" s="694"/>
      <c r="E176" s="692"/>
      <c r="F176" s="611"/>
      <c r="G176" s="534" t="str">
        <f>IF(VLOOKUP(_xlfn.TEXTBEFORE($J176,";",1,0,1),Table2[[Label]:[Reference(s)]],2,FALSE)=0,"",VLOOKUP(_xlfn.TEXTBEFORE($J176,";",1,0,1),Table2[[Label]:[Reference(s)]],2,FALSE))</f>
        <v>The first line of the street address of the agency organizational unit.</v>
      </c>
      <c r="H176" s="551" t="s">
        <v>4543</v>
      </c>
      <c r="I176" s="547" t="s">
        <v>1639</v>
      </c>
      <c r="J176" s="548" t="s">
        <v>4548</v>
      </c>
      <c r="K176" s="549" t="s">
        <v>2341</v>
      </c>
      <c r="L176" s="534" t="str">
        <f>IF(VLOOKUP(_xlfn.TEXTBEFORE($J176,";",1,0,1),Table2[[Label]:[Reference(s)]],5,FALSE)=0,"",VLOOKUP(_xlfn.TEXTBEFORE($J176,";",1,0,1),Table2[[Label]:[Reference(s)]],5,FALSE))</f>
        <v>String</v>
      </c>
      <c r="M176" s="534" t="str">
        <f>IF(VLOOKUP(_xlfn.TEXTBEFORE($J176,";",1,0,1),Table2[[Label]:[Reference(s)]],6,FALSE)=0,"",VLOOKUP(_xlfn.TEXTBEFORE($J176,";",1,0,1),Table2[[Label]:[Reference(s)]],6,FALSE))</f>
        <v/>
      </c>
      <c r="N176" s="534" t="str">
        <f>IF(VLOOKUP(_xlfn.TEXTBEFORE($J176,";",1,0,1),Table2[[Label]:[Reference(s)]],7,FALSE)=0,"",VLOOKUP(_xlfn.TEXTBEFORE($J176,";",1,0,1),Table2[[Label]:[Reference(s)]],7,FALSE))</f>
        <v/>
      </c>
      <c r="O176" s="534">
        <f>IF(VLOOKUP(_xlfn.TEXTBEFORE($J176,";",1,0,1),Table2[[Label]:[Reference(s)]],8,FALSE)=0,"",VLOOKUP(_xlfn.TEXTBEFORE($J176,";",1,0,1),Table2[[Label]:[Reference(s)]],8,FALSE))</f>
        <v>150</v>
      </c>
      <c r="P176" s="534" t="str">
        <f>IF(VLOOKUP(_xlfn.TEXTBEFORE($J176,";",1,0,1),Table2[[Label]:[Reference(s)]],9,FALSE)=0,"",VLOOKUP(_xlfn.TEXTBEFORE($J176,";",1,0,1),Table2[[Label]:[Reference(s)]],9,FALSE))</f>
        <v/>
      </c>
      <c r="Q176" s="534" t="str">
        <f>IF(VLOOKUP(_xlfn.TEXTBEFORE($J176,";",1,0,1),Table2[[Label]:[Reference(s)]],10,FALSE)=0,"",VLOOKUP(_xlfn.TEXTBEFORE($J176,";",1,0,1),Table2[[Label]:[Reference(s)]],10,FALSE))</f>
        <v/>
      </c>
      <c r="R176" s="534" t="str">
        <f>IFERROR(MID(IF(VLOOKUP(_xlfn.TEXTBEFORE($J176,";",1,0,1),Table2[[Label]:[Reference(s)]],13,FALSE)=0,"",VLOOKUP(_xlfn.TEXTBEFORE($J176,";",1,0,1),Table2[[Label]:[Reference(s)]],13,FALSE)), FIND("(10)", IF(VLOOKUP(_xlfn.TEXTBEFORE($J176,";",1,0,1),Table2[[Label]:[Reference(s)]],13,FALSE)=0,"",VLOOKUP(_xlfn.TEXTBEFORE($J176,";",1,0,1),Table2[[Label]:[Reference(s)]],13,FALSE))), LEN(IF(VLOOKUP(_xlfn.TEXTBEFORE($J176,";",1,0,1),Table2[[Label]:[Reference(s)]],13,FALSE)=0,"",VLOOKUP(_xlfn.TEXTBEFORE($J176,";",1,0,1),Table2[[Label]:[Reference(s)]],13,FALSE)))),"")</f>
        <v/>
      </c>
      <c r="S176" s="550" t="str">
        <f>IF(VLOOKUP(_xlfn.TEXTBEFORE($J176,";",1,0,1),Table2[[Label]:[Reference(s)]],14,FALSE)=0,"",VLOOKUP(_xlfn.TEXTBEFORE($J176,";",1,0,1),Table2[[Label]:[Reference(s)]],14,FALSE))</f>
        <v>(1) 2 CFR 200.203;
(3) SAM.gov Assistance Listing;
(5) 31 USC 6102</v>
      </c>
    </row>
    <row r="177" spans="1:19" ht="51" x14ac:dyDescent="0.25">
      <c r="A177" s="697"/>
      <c r="B177" s="611"/>
      <c r="C177" s="611"/>
      <c r="D177" s="694"/>
      <c r="E177" s="692"/>
      <c r="F177" s="611"/>
      <c r="G177" s="534" t="str">
        <f>IF(VLOOKUP(_xlfn.TEXTBEFORE($J177,";",1,0,1),Table2[[Label]:[Reference(s)]],2,FALSE)=0,"",VLOOKUP(_xlfn.TEXTBEFORE($J177,";",1,0,1),Table2[[Label]:[Reference(s)]],2,FALSE))</f>
        <v>The second line of the street address of the agency organizational unit.</v>
      </c>
      <c r="H177" s="551" t="s">
        <v>4543</v>
      </c>
      <c r="I177" s="547" t="s">
        <v>1639</v>
      </c>
      <c r="J177" s="548" t="s">
        <v>4549</v>
      </c>
      <c r="K177" s="549" t="s">
        <v>2341</v>
      </c>
      <c r="L177" s="534" t="str">
        <f>IF(VLOOKUP(_xlfn.TEXTBEFORE($J177,";",1,0,1),Table2[[Label]:[Reference(s)]],5,FALSE)=0,"",VLOOKUP(_xlfn.TEXTBEFORE($J177,";",1,0,1),Table2[[Label]:[Reference(s)]],5,FALSE))</f>
        <v>String</v>
      </c>
      <c r="M177" s="534" t="str">
        <f>IF(VLOOKUP(_xlfn.TEXTBEFORE($J177,";",1,0,1),Table2[[Label]:[Reference(s)]],6,FALSE)=0,"",VLOOKUP(_xlfn.TEXTBEFORE($J177,";",1,0,1),Table2[[Label]:[Reference(s)]],6,FALSE))</f>
        <v/>
      </c>
      <c r="N177" s="534" t="str">
        <f>IF(VLOOKUP(_xlfn.TEXTBEFORE($J177,";",1,0,1),Table2[[Label]:[Reference(s)]],7,FALSE)=0,"",VLOOKUP(_xlfn.TEXTBEFORE($J177,";",1,0,1),Table2[[Label]:[Reference(s)]],7,FALSE))</f>
        <v/>
      </c>
      <c r="O177" s="534">
        <f>IF(VLOOKUP(_xlfn.TEXTBEFORE($J177,";",1,0,1),Table2[[Label]:[Reference(s)]],8,FALSE)=0,"",VLOOKUP(_xlfn.TEXTBEFORE($J177,";",1,0,1),Table2[[Label]:[Reference(s)]],8,FALSE))</f>
        <v>150</v>
      </c>
      <c r="P177" s="534" t="str">
        <f>IF(VLOOKUP(_xlfn.TEXTBEFORE($J177,";",1,0,1),Table2[[Label]:[Reference(s)]],9,FALSE)=0,"",VLOOKUP(_xlfn.TEXTBEFORE($J177,";",1,0,1),Table2[[Label]:[Reference(s)]],9,FALSE))</f>
        <v/>
      </c>
      <c r="Q177" s="534" t="str">
        <f>IF(VLOOKUP(_xlfn.TEXTBEFORE($J177,";",1,0,1),Table2[[Label]:[Reference(s)]],10,FALSE)=0,"",VLOOKUP(_xlfn.TEXTBEFORE($J177,";",1,0,1),Table2[[Label]:[Reference(s)]],10,FALSE))</f>
        <v/>
      </c>
      <c r="R177" s="534" t="str">
        <f>IFERROR(MID(IF(VLOOKUP(_xlfn.TEXTBEFORE($J177,";",1,0,1),Table2[[Label]:[Reference(s)]],13,FALSE)=0,"",VLOOKUP(_xlfn.TEXTBEFORE($J177,";",1,0,1),Table2[[Label]:[Reference(s)]],13,FALSE)), FIND("(10)", IF(VLOOKUP(_xlfn.TEXTBEFORE($J177,";",1,0,1),Table2[[Label]:[Reference(s)]],13,FALSE)=0,"",VLOOKUP(_xlfn.TEXTBEFORE($J177,";",1,0,1),Table2[[Label]:[Reference(s)]],13,FALSE))), LEN(IF(VLOOKUP(_xlfn.TEXTBEFORE($J177,";",1,0,1),Table2[[Label]:[Reference(s)]],13,FALSE)=0,"",VLOOKUP(_xlfn.TEXTBEFORE($J177,";",1,0,1),Table2[[Label]:[Reference(s)]],13,FALSE)))),"")</f>
        <v/>
      </c>
      <c r="S177" s="550" t="str">
        <f>IF(VLOOKUP(_xlfn.TEXTBEFORE($J177,";",1,0,1),Table2[[Label]:[Reference(s)]],14,FALSE)=0,"",VLOOKUP(_xlfn.TEXTBEFORE($J177,";",1,0,1),Table2[[Label]:[Reference(s)]],14,FALSE))</f>
        <v>(1) 2 CFR 200.203;
(3) SAM.gov Assistance Listing;
(5) 31 USC 6102</v>
      </c>
    </row>
    <row r="178" spans="1:19" ht="38.25" customHeight="1" x14ac:dyDescent="0.25">
      <c r="A178" s="697"/>
      <c r="B178" s="611"/>
      <c r="C178" s="611"/>
      <c r="D178" s="694"/>
      <c r="E178" s="692"/>
      <c r="F178" s="611"/>
      <c r="G178" s="534" t="str">
        <f>IF(VLOOKUP(_xlfn.TEXTBEFORE($J178,";",1,0,1),Table2[[Label]:[Reference(s)]],2,FALSE)=0,"",VLOOKUP(_xlfn.TEXTBEFORE($J178,";",1,0,1),Table2[[Label]:[Reference(s)]],2,FALSE))</f>
        <v>The name of the country where the agency organizational unit is located.</v>
      </c>
      <c r="H178" s="551" t="s">
        <v>4543</v>
      </c>
      <c r="I178" s="547" t="s">
        <v>1639</v>
      </c>
      <c r="J178" s="548" t="s">
        <v>4550</v>
      </c>
      <c r="K178" s="549" t="s">
        <v>2341</v>
      </c>
      <c r="L178" s="534" t="str">
        <f>IF(VLOOKUP(_xlfn.TEXTBEFORE($J178,";",1,0,1),Table2[[Label]:[Reference(s)]],5,FALSE)=0,"",VLOOKUP(_xlfn.TEXTBEFORE($J178,";",1,0,1),Table2[[Label]:[Reference(s)]],5,FALSE))</f>
        <v>String</v>
      </c>
      <c r="M178" s="534" t="str">
        <f>IF(VLOOKUP(_xlfn.TEXTBEFORE($J178,";",1,0,1),Table2[[Label]:[Reference(s)]],6,FALSE)=0,"",VLOOKUP(_xlfn.TEXTBEFORE($J178,";",1,0,1),Table2[[Label]:[Reference(s)]],6,FALSE))</f>
        <v/>
      </c>
      <c r="N178" s="534" t="str">
        <f>IF(VLOOKUP(_xlfn.TEXTBEFORE($J178,";",1,0,1),Table2[[Label]:[Reference(s)]],7,FALSE)=0,"",VLOOKUP(_xlfn.TEXTBEFORE($J178,";",1,0,1),Table2[[Label]:[Reference(s)]],7,FALSE))</f>
        <v/>
      </c>
      <c r="O178" s="534">
        <f>IF(VLOOKUP(_xlfn.TEXTBEFORE($J178,";",1,0,1),Table2[[Label]:[Reference(s)]],8,FALSE)=0,"",VLOOKUP(_xlfn.TEXTBEFORE($J178,";",1,0,1),Table2[[Label]:[Reference(s)]],8,FALSE))</f>
        <v>100</v>
      </c>
      <c r="P178" s="534" t="str">
        <f>IF(VLOOKUP(_xlfn.TEXTBEFORE($J178,";",1,0,1),Table2[[Label]:[Reference(s)]],9,FALSE)=0,"",VLOOKUP(_xlfn.TEXTBEFORE($J178,";",1,0,1),Table2[[Label]:[Reference(s)]],9,FALSE))</f>
        <v xml:space="preserve">Please follow these instructions: Use National Geospatial-Intelligence Agency - GENC
File: https://nsgreg.nga.mil/doc/view?i=2624
Select the link next to "Document" and download the GENC mapping file. Go to the tab titled "GE - GENC to ISO 3166" and use the column titled "Geopolitical Entity Name"
NOTE: API source does not provide values for country name. It only addresses country code </v>
      </c>
      <c r="Q178" s="534" t="str">
        <f>IF(VLOOKUP(_xlfn.TEXTBEFORE($J178,";",1,0,1),Table2[[Label]:[Reference(s)]],10,FALSE)=0,"",VLOOKUP(_xlfn.TEXTBEFORE($J178,";",1,0,1),Table2[[Label]:[Reference(s)]],10,FALSE))</f>
        <v/>
      </c>
      <c r="R178" s="534" t="str">
        <f>IFERROR(MID(IF(VLOOKUP(_xlfn.TEXTBEFORE($J178,";",1,0,1),Table2[[Label]:[Reference(s)]],13,FALSE)=0,"",VLOOKUP(_xlfn.TEXTBEFORE($J178,";",1,0,1),Table2[[Label]:[Reference(s)]],13,FALSE)), FIND("(10)", IF(VLOOKUP(_xlfn.TEXTBEFORE($J178,";",1,0,1),Table2[[Label]:[Reference(s)]],13,FALSE)=0,"",VLOOKUP(_xlfn.TEXTBEFORE($J178,";",1,0,1),Table2[[Label]:[Reference(s)]],13,FALSE))), LEN(IF(VLOOKUP(_xlfn.TEXTBEFORE($J178,";",1,0,1),Table2[[Label]:[Reference(s)]],13,FALSE)=0,"",VLOOKUP(_xlfn.TEXTBEFORE($J178,";",1,0,1),Table2[[Label]:[Reference(s)]],13,FALSE)))),"")</f>
        <v/>
      </c>
      <c r="S178" s="550" t="str">
        <f>IF(VLOOKUP(_xlfn.TEXTBEFORE($J178,";",1,0,1),Table2[[Label]:[Reference(s)]],14,FALSE)=0,"",VLOOKUP(_xlfn.TEXTBEFORE($J178,";",1,0,1),Table2[[Label]:[Reference(s)]],14,FALSE))</f>
        <v>(1) 2 CFR 200.203;
(3) SAM.gov Assistance Listing;
(5) 31 USC 6102</v>
      </c>
    </row>
    <row r="179" spans="1:19" ht="129" customHeight="1" x14ac:dyDescent="0.25">
      <c r="A179" s="697"/>
      <c r="B179" s="611"/>
      <c r="C179" s="611"/>
      <c r="D179" s="694"/>
      <c r="E179" s="692"/>
      <c r="F179" s="611"/>
      <c r="G179" s="534" t="str">
        <f>IF(VLOOKUP(_xlfn.TEXTBEFORE($J179,";",1,0,1),Table2[[Label]:[Reference(s)]],2,FALSE)=0,"",VLOOKUP(_xlfn.TEXTBEFORE($J179,";",1,0,1),Table2[[Label]:[Reference(s)]],2,FALSE))</f>
        <v>A code that indicates the country where the agency organizational unit is located.</v>
      </c>
      <c r="H179" s="551" t="s">
        <v>4543</v>
      </c>
      <c r="I179" s="547" t="s">
        <v>1639</v>
      </c>
      <c r="J179" s="548" t="s">
        <v>4551</v>
      </c>
      <c r="K179" s="549" t="s">
        <v>2341</v>
      </c>
      <c r="L179" s="534" t="str">
        <f>IF(VLOOKUP(_xlfn.TEXTBEFORE($J179,";",1,0,1),Table2[[Label]:[Reference(s)]],5,FALSE)=0,"",VLOOKUP(_xlfn.TEXTBEFORE($J179,";",1,0,1),Table2[[Label]:[Reference(s)]],5,FALSE))</f>
        <v>String</v>
      </c>
      <c r="M179" s="534" t="str">
        <f>IF(VLOOKUP(_xlfn.TEXTBEFORE($J179,";",1,0,1),Table2[[Label]:[Reference(s)]],6,FALSE)=0,"",VLOOKUP(_xlfn.TEXTBEFORE($J179,";",1,0,1),Table2[[Label]:[Reference(s)]],6,FALSE))</f>
        <v>AAX</v>
      </c>
      <c r="N179" s="534" t="str">
        <f>IF(VLOOKUP(_xlfn.TEXTBEFORE($J179,";",1,0,1),Table2[[Label]:[Reference(s)]],7,FALSE)=0,"",VLOOKUP(_xlfn.TEXTBEFORE($J179,";",1,0,1),Table2[[Label]:[Reference(s)]],7,FALSE))</f>
        <v/>
      </c>
      <c r="O179" s="534" t="str">
        <f>IF(VLOOKUP(_xlfn.TEXTBEFORE($J179,";",1,0,1),Table2[[Label]:[Reference(s)]],8,FALSE)=0,"",VLOOKUP(_xlfn.TEXTBEFORE($J179,";",1,0,1),Table2[[Label]:[Reference(s)]],8,FALSE))</f>
        <v>(2) 3</v>
      </c>
      <c r="P179" s="534" t="str">
        <f>IF(VLOOKUP(_xlfn.TEXTBEFORE($J179,";",1,0,1),Table2[[Label]:[Reference(s)]],9,FALSE)=0,"",VLOOKUP(_xlfn.TEXTBEFORE($J179,";",1,0,1),Table2[[Label]:[Reference(s)]],9,FALSE))</f>
        <v>Please follow these instructions: Use National Geospatial-Intelligence Agency - GENC 
API: https://nsgreg.nga.mil/restApi/GeopoliticalEntityResources.jsp
File: https://nsgreg.nga.mil/doc/view?i=2624
Select the link next to "Document" and download the GENC mapping file. Go to the tab titled "GE - GENC to ISO 3166" and use the column titled "3-character Code"</v>
      </c>
      <c r="Q179" s="534" t="str">
        <f>IF(VLOOKUP(_xlfn.TEXTBEFORE($J179,";",1,0,1),Table2[[Label]:[Reference(s)]],10,FALSE)=0,"",VLOOKUP(_xlfn.TEXTBEFORE($J179,";",1,0,1),Table2[[Label]:[Reference(s)]],10,FALSE))</f>
        <v/>
      </c>
      <c r="R179" s="534" t="str">
        <f>IFERROR(MID(IF(VLOOKUP(_xlfn.TEXTBEFORE($J179,";",1,0,1),Table2[[Label]:[Reference(s)]],13,FALSE)=0,"",VLOOKUP(_xlfn.TEXTBEFORE($J179,";",1,0,1),Table2[[Label]:[Reference(s)]],13,FALSE)), FIND("(10)", IF(VLOOKUP(_xlfn.TEXTBEFORE($J179,";",1,0,1),Table2[[Label]:[Reference(s)]],13,FALSE)=0,"",VLOOKUP(_xlfn.TEXTBEFORE($J179,";",1,0,1),Table2[[Label]:[Reference(s)]],13,FALSE))), LEN(IF(VLOOKUP(_xlfn.TEXTBEFORE($J179,";",1,0,1),Table2[[Label]:[Reference(s)]],13,FALSE)=0,"",VLOOKUP(_xlfn.TEXTBEFORE($J179,";",1,0,1),Table2[[Label]:[Reference(s)]],13,FALSE)))),"")</f>
        <v/>
      </c>
      <c r="S179" s="550" t="str">
        <f>IF(VLOOKUP(_xlfn.TEXTBEFORE($J179,";",1,0,1),Table2[[Label]:[Reference(s)]],14,FALSE)=0,"",VLOOKUP(_xlfn.TEXTBEFORE($J179,";",1,0,1),Table2[[Label]:[Reference(s)]],14,FALSE))</f>
        <v>(1) 2 CFR 200.203;
(3) SAM.gov Assistance Listing;
(5) 31 USC 6102</v>
      </c>
    </row>
    <row r="180" spans="1:19" ht="52.5" customHeight="1" x14ac:dyDescent="0.25">
      <c r="A180" s="697"/>
      <c r="B180" s="611"/>
      <c r="C180" s="611"/>
      <c r="D180" s="694"/>
      <c r="E180" s="692"/>
      <c r="F180" s="611"/>
      <c r="G180" s="534" t="str">
        <f>IF(VLOOKUP(_xlfn.TEXTBEFORE($J180,";",1,0,1),Table2[[Label]:[Reference(s)]],2,FALSE)=0,"",VLOOKUP(_xlfn.TEXTBEFORE($J180,";",1,0,1),Table2[[Label]:[Reference(s)]],2,FALSE))</f>
        <v>The name of the domestic city where the agency organizational unit is located.</v>
      </c>
      <c r="H180" s="551" t="s">
        <v>4543</v>
      </c>
      <c r="I180" s="547" t="s">
        <v>1639</v>
      </c>
      <c r="J180" s="548" t="s">
        <v>4552</v>
      </c>
      <c r="K180" s="549" t="s">
        <v>2341</v>
      </c>
      <c r="L180" s="534" t="str">
        <f>IF(VLOOKUP(_xlfn.TEXTBEFORE($J180,";",1,0,1),Table2[[Label]:[Reference(s)]],5,FALSE)=0,"",VLOOKUP(_xlfn.TEXTBEFORE($J180,";",1,0,1),Table2[[Label]:[Reference(s)]],5,FALSE))</f>
        <v>String</v>
      </c>
      <c r="M180" s="534" t="str">
        <f>IF(VLOOKUP(_xlfn.TEXTBEFORE($J180,";",1,0,1),Table2[[Label]:[Reference(s)]],6,FALSE)=0,"",VLOOKUP(_xlfn.TEXTBEFORE($J180,";",1,0,1),Table2[[Label]:[Reference(s)]],6,FALSE))</f>
        <v/>
      </c>
      <c r="N180" s="534" t="str">
        <f>IF(VLOOKUP(_xlfn.TEXTBEFORE($J180,";",1,0,1),Table2[[Label]:[Reference(s)]],7,FALSE)=0,"",VLOOKUP(_xlfn.TEXTBEFORE($J180,";",1,0,1),Table2[[Label]:[Reference(s)]],7,FALSE))</f>
        <v/>
      </c>
      <c r="O180" s="534">
        <f>IF(VLOOKUP(_xlfn.TEXTBEFORE($J180,";",1,0,1),Table2[[Label]:[Reference(s)]],8,FALSE)=0,"",VLOOKUP(_xlfn.TEXTBEFORE($J180,";",1,0,1),Table2[[Label]:[Reference(s)]],8,FALSE))</f>
        <v>200</v>
      </c>
      <c r="P180" s="534" t="str">
        <f>IF(VLOOKUP(_xlfn.TEXTBEFORE($J180,";",1,0,1),Table2[[Label]:[Reference(s)]],9,FALSE)=0,"",VLOOKUP(_xlfn.TEXTBEFORE($J180,";",1,0,1),Table2[[Label]:[Reference(s)]],9,FALSE))</f>
        <v>Please follow these instructions:
Geographic Names Information System (GNIS) for City Name:
https://www.usgs.gov/core-science-systems/ngp/board-on-geographic-names/download-gnis-data
Navigate to: Federal Codes -&gt; FedCodes_National_Text.zip -&gt; FederalCodes_National.txt -&gt; 'feature_name' column.</v>
      </c>
      <c r="Q180" s="534" t="str">
        <f>IF(VLOOKUP(_xlfn.TEXTBEFORE($J180,";",1,0,1),Table2[[Label]:[Reference(s)]],10,FALSE)=0,"",VLOOKUP(_xlfn.TEXTBEFORE($J180,";",1,0,1),Table2[[Label]:[Reference(s)]],10,FALSE))</f>
        <v/>
      </c>
      <c r="R180" s="534" t="str">
        <f>IFERROR(MID(IF(VLOOKUP(_xlfn.TEXTBEFORE($J180,";",1,0,1),Table2[[Label]:[Reference(s)]],13,FALSE)=0,"",VLOOKUP(_xlfn.TEXTBEFORE($J180,";",1,0,1),Table2[[Label]:[Reference(s)]],13,FALSE)), FIND("(10)", IF(VLOOKUP(_xlfn.TEXTBEFORE($J180,";",1,0,1),Table2[[Label]:[Reference(s)]],13,FALSE)=0,"",VLOOKUP(_xlfn.TEXTBEFORE($J180,";",1,0,1),Table2[[Label]:[Reference(s)]],13,FALSE))), LEN(IF(VLOOKUP(_xlfn.TEXTBEFORE($J180,";",1,0,1),Table2[[Label]:[Reference(s)]],13,FALSE)=0,"",VLOOKUP(_xlfn.TEXTBEFORE($J180,";",1,0,1),Table2[[Label]:[Reference(s)]],13,FALSE)))),"")</f>
        <v/>
      </c>
      <c r="S180" s="550" t="str">
        <f>IF(VLOOKUP(_xlfn.TEXTBEFORE($J180,";",1,0,1),Table2[[Label]:[Reference(s)]],14,FALSE)=0,"",VLOOKUP(_xlfn.TEXTBEFORE($J180,";",1,0,1),Table2[[Label]:[Reference(s)]],14,FALSE))</f>
        <v>(1) 2 CFR 200.203;
(3) SAM.gov Assistance Listing;
(5) 31 USC 6102</v>
      </c>
    </row>
    <row r="181" spans="1:19" ht="42" customHeight="1" x14ac:dyDescent="0.25">
      <c r="A181" s="697"/>
      <c r="B181" s="611"/>
      <c r="C181" s="611"/>
      <c r="D181" s="694"/>
      <c r="E181" s="692"/>
      <c r="F181" s="611"/>
      <c r="G181" s="534" t="str">
        <f>IF(VLOOKUP(_xlfn.TEXTBEFORE($J181,";",1,0,1),Table2[[Label]:[Reference(s)]],2,FALSE)=0,"",VLOOKUP(_xlfn.TEXTBEFORE($J181,";",1,0,1),Table2[[Label]:[Reference(s)]],2,FALSE))</f>
        <v>A code that indicates the domestic city where the agency organizational unit is located.</v>
      </c>
      <c r="H181" s="551" t="s">
        <v>4543</v>
      </c>
      <c r="I181" s="547" t="s">
        <v>1639</v>
      </c>
      <c r="J181" s="548" t="s">
        <v>4553</v>
      </c>
      <c r="K181" s="549" t="s">
        <v>2341</v>
      </c>
      <c r="L181" s="534" t="str">
        <f>IF(VLOOKUP(_xlfn.TEXTBEFORE($J181,";",1,0,1),Table2[[Label]:[Reference(s)]],5,FALSE)=0,"",VLOOKUP(_xlfn.TEXTBEFORE($J181,";",1,0,1),Table2[[Label]:[Reference(s)]],5,FALSE))</f>
        <v>String</v>
      </c>
      <c r="M181" s="534" t="str">
        <f>IF(VLOOKUP(_xlfn.TEXTBEFORE($J181,";",1,0,1),Table2[[Label]:[Reference(s)]],6,FALSE)=0,"",VLOOKUP(_xlfn.TEXTBEFORE($J181,";",1,0,1),Table2[[Label]:[Reference(s)]],6,FALSE))</f>
        <v>NNNNN</v>
      </c>
      <c r="N181" s="534">
        <f>IF(VLOOKUP(_xlfn.TEXTBEFORE($J181,";",1,0,1),Table2[[Label]:[Reference(s)]],7,FALSE)=0,"",VLOOKUP(_xlfn.TEXTBEFORE($J181,";",1,0,1),Table2[[Label]:[Reference(s)]],7,FALSE))</f>
        <v>5</v>
      </c>
      <c r="O181" s="534">
        <f>IF(VLOOKUP(_xlfn.TEXTBEFORE($J181,";",1,0,1),Table2[[Label]:[Reference(s)]],8,FALSE)=0,"",VLOOKUP(_xlfn.TEXTBEFORE($J181,";",1,0,1),Table2[[Label]:[Reference(s)]],8,FALSE))</f>
        <v>5</v>
      </c>
      <c r="P181" s="534" t="str">
        <f>IF(VLOOKUP(_xlfn.TEXTBEFORE($J181,";",1,0,1),Table2[[Label]:[Reference(s)]],9,FALSE)=0,"",VLOOKUP(_xlfn.TEXTBEFORE($J181,";",1,0,1),Table2[[Label]:[Reference(s)]],9,FALSE))</f>
        <v>Please follow these instructions:
Geographic Names Information System (GNIS) for City Code:
https://www.usgs.gov/core-science-systems/ngp/board-on-geographic-names/download-gnis-data
Navigate to: Federal Codes -&gt; FedCodes_National_Text.zip -&gt; FederalCodes_National.txt -&gt; 'census code' column. 
Note that this column is only unique at the state level, so must be used in conjunction with the state_numeric column.</v>
      </c>
      <c r="Q181" s="534" t="str">
        <f>IF(VLOOKUP(_xlfn.TEXTBEFORE($J181,";",1,0,1),Table2[[Label]:[Reference(s)]],10,FALSE)=0,"",VLOOKUP(_xlfn.TEXTBEFORE($J181,";",1,0,1),Table2[[Label]:[Reference(s)]],10,FALSE))</f>
        <v/>
      </c>
      <c r="R181" s="534" t="str">
        <f>IFERROR(MID(IF(VLOOKUP(_xlfn.TEXTBEFORE($J181,";",1,0,1),Table2[[Label]:[Reference(s)]],13,FALSE)=0,"",VLOOKUP(_xlfn.TEXTBEFORE($J181,";",1,0,1),Table2[[Label]:[Reference(s)]],13,FALSE)), FIND("(10)", IF(VLOOKUP(_xlfn.TEXTBEFORE($J181,";",1,0,1),Table2[[Label]:[Reference(s)]],13,FALSE)=0,"",VLOOKUP(_xlfn.TEXTBEFORE($J181,";",1,0,1),Table2[[Label]:[Reference(s)]],13,FALSE))), LEN(IF(VLOOKUP(_xlfn.TEXTBEFORE($J181,";",1,0,1),Table2[[Label]:[Reference(s)]],13,FALSE)=0,"",VLOOKUP(_xlfn.TEXTBEFORE($J181,";",1,0,1),Table2[[Label]:[Reference(s)]],13,FALSE)))),"")</f>
        <v/>
      </c>
      <c r="S181" s="550" t="str">
        <f>IF(VLOOKUP(_xlfn.TEXTBEFORE($J181,";",1,0,1),Table2[[Label]:[Reference(s)]],14,FALSE)=0,"",VLOOKUP(_xlfn.TEXTBEFORE($J181,";",1,0,1),Table2[[Label]:[Reference(s)]],14,FALSE))</f>
        <v>(1) 2 CFR 200.203;
(3) SAM.gov Assistance Listing;
(5) 31 USC 6102</v>
      </c>
    </row>
    <row r="182" spans="1:19" ht="38.25" customHeight="1" x14ac:dyDescent="0.25">
      <c r="A182" s="697"/>
      <c r="B182" s="611"/>
      <c r="C182" s="611"/>
      <c r="D182" s="694"/>
      <c r="E182" s="692"/>
      <c r="F182" s="611"/>
      <c r="G182" s="534" t="str">
        <f>IF(VLOOKUP(_xlfn.TEXTBEFORE($J182,";",1,0,1),Table2[[Label]:[Reference(s)]],2,FALSE)=0,"",VLOOKUP(_xlfn.TEXTBEFORE($J182,";",1,0,1),Table2[[Label]:[Reference(s)]],2,FALSE))</f>
        <v>The name of the domestic state or territory where the agency organizational unit is located.</v>
      </c>
      <c r="H182" s="551" t="s">
        <v>4543</v>
      </c>
      <c r="I182" s="547" t="s">
        <v>1639</v>
      </c>
      <c r="J182" s="548" t="s">
        <v>4554</v>
      </c>
      <c r="K182" s="549" t="s">
        <v>2341</v>
      </c>
      <c r="L182" s="534" t="str">
        <f>IF(VLOOKUP(_xlfn.TEXTBEFORE($J182,";",1,0,1),Table2[[Label]:[Reference(s)]],5,FALSE)=0,"",VLOOKUP(_xlfn.TEXTBEFORE($J182,";",1,0,1),Table2[[Label]:[Reference(s)]],5,FALSE))</f>
        <v>String</v>
      </c>
      <c r="M182" s="534" t="str">
        <f>IF(VLOOKUP(_xlfn.TEXTBEFORE($J182,";",1,0,1),Table2[[Label]:[Reference(s)]],6,FALSE)=0,"",VLOOKUP(_xlfn.TEXTBEFORE($J182,";",1,0,1),Table2[[Label]:[Reference(s)]],6,FALSE))</f>
        <v/>
      </c>
      <c r="N182" s="534" t="str">
        <f>IF(VLOOKUP(_xlfn.TEXTBEFORE($J182,";",1,0,1),Table2[[Label]:[Reference(s)]],7,FALSE)=0,"",VLOOKUP(_xlfn.TEXTBEFORE($J182,";",1,0,1),Table2[[Label]:[Reference(s)]],7,FALSE))</f>
        <v/>
      </c>
      <c r="O182" s="534">
        <f>IF(VLOOKUP(_xlfn.TEXTBEFORE($J182,";",1,0,1),Table2[[Label]:[Reference(s)]],8,FALSE)=0,"",VLOOKUP(_xlfn.TEXTBEFORE($J182,";",1,0,1),Table2[[Label]:[Reference(s)]],8,FALSE))</f>
        <v>50</v>
      </c>
      <c r="P182" s="534" t="str">
        <f>IF(VLOOKUP(_xlfn.TEXTBEFORE($J182,";",1,0,1),Table2[[Label]:[Reference(s)]],9,FALSE)=0,"",VLOOKUP(_xlfn.TEXTBEFORE($J182,";",1,0,1),Table2[[Label]:[Reference(s)]],9,FALSE))</f>
        <v>Please follow these instructions:  Geographic Names Information System (GNIS) for State Name:
https://www.usgs.gov/us-board-on-geographic-names/download-gnis-data
Navigate to: Government Units -&gt; state_name column (excluding where country_name &lt;&gt; 'United States')</v>
      </c>
      <c r="Q182" s="534" t="str">
        <f>IF(VLOOKUP(_xlfn.TEXTBEFORE($J182,";",1,0,1),Table2[[Label]:[Reference(s)]],10,FALSE)=0,"",VLOOKUP(_xlfn.TEXTBEFORE($J182,";",1,0,1),Table2[[Label]:[Reference(s)]],10,FALSE))</f>
        <v/>
      </c>
      <c r="R182" s="534" t="str">
        <f>IFERROR(MID(IF(VLOOKUP(_xlfn.TEXTBEFORE($J182,";",1,0,1),Table2[[Label]:[Reference(s)]],13,FALSE)=0,"",VLOOKUP(_xlfn.TEXTBEFORE($J182,";",1,0,1),Table2[[Label]:[Reference(s)]],13,FALSE)), FIND("(10)", IF(VLOOKUP(_xlfn.TEXTBEFORE($J182,";",1,0,1),Table2[[Label]:[Reference(s)]],13,FALSE)=0,"",VLOOKUP(_xlfn.TEXTBEFORE($J182,";",1,0,1),Table2[[Label]:[Reference(s)]],13,FALSE))), LEN(IF(VLOOKUP(_xlfn.TEXTBEFORE($J182,";",1,0,1),Table2[[Label]:[Reference(s)]],13,FALSE)=0,"",VLOOKUP(_xlfn.TEXTBEFORE($J182,";",1,0,1),Table2[[Label]:[Reference(s)]],13,FALSE)))),"")</f>
        <v/>
      </c>
      <c r="S182" s="550" t="str">
        <f>IF(VLOOKUP(_xlfn.TEXTBEFORE($J182,";",1,0,1),Table2[[Label]:[Reference(s)]],14,FALSE)=0,"",VLOOKUP(_xlfn.TEXTBEFORE($J182,";",1,0,1),Table2[[Label]:[Reference(s)]],14,FALSE))</f>
        <v>(1) 2 CFR 200.203;
(3) SAM.gov Assistance Listing;
(5) 31 USC 6102</v>
      </c>
    </row>
    <row r="183" spans="1:19" ht="120.75" customHeight="1" x14ac:dyDescent="0.25">
      <c r="A183" s="697"/>
      <c r="B183" s="611"/>
      <c r="C183" s="611"/>
      <c r="D183" s="694"/>
      <c r="E183" s="692"/>
      <c r="F183" s="611"/>
      <c r="G183" s="534" t="str">
        <f>IF(VLOOKUP(_xlfn.TEXTBEFORE($J183,";",1,0,1),Table2[[Label]:[Reference(s)]],2,FALSE)=0,"",VLOOKUP(_xlfn.TEXTBEFORE($J183,";",1,0,1),Table2[[Label]:[Reference(s)]],2,FALSE))</f>
        <v>A code that indicates the domestic state or territory where the agency organizational unit is located.</v>
      </c>
      <c r="H183" s="551" t="s">
        <v>4543</v>
      </c>
      <c r="I183" s="547" t="s">
        <v>1639</v>
      </c>
      <c r="J183" s="548" t="s">
        <v>4555</v>
      </c>
      <c r="K183" s="549" t="s">
        <v>2341</v>
      </c>
      <c r="L183" s="534" t="str">
        <f>IF(VLOOKUP(_xlfn.TEXTBEFORE($J183,";",1,0,1),Table2[[Label]:[Reference(s)]],5,FALSE)=0,"",VLOOKUP(_xlfn.TEXTBEFORE($J183,";",1,0,1),Table2[[Label]:[Reference(s)]],5,FALSE))</f>
        <v>String</v>
      </c>
      <c r="M183" s="534" t="str">
        <f>IF(VLOOKUP(_xlfn.TEXTBEFORE($J183,";",1,0,1),Table2[[Label]:[Reference(s)]],6,FALSE)=0,"",VLOOKUP(_xlfn.TEXTBEFORE($J183,";",1,0,1),Table2[[Label]:[Reference(s)]],6,FALSE))</f>
        <v>NN</v>
      </c>
      <c r="N183" s="534">
        <f>IF(VLOOKUP(_xlfn.TEXTBEFORE($J183,";",1,0,1),Table2[[Label]:[Reference(s)]],7,FALSE)=0,"",VLOOKUP(_xlfn.TEXTBEFORE($J183,";",1,0,1),Table2[[Label]:[Reference(s)]],7,FALSE))</f>
        <v>2</v>
      </c>
      <c r="O183" s="534">
        <f>IF(VLOOKUP(_xlfn.TEXTBEFORE($J183,";",1,0,1),Table2[[Label]:[Reference(s)]],8,FALSE)=0,"",VLOOKUP(_xlfn.TEXTBEFORE($J183,";",1,0,1),Table2[[Label]:[Reference(s)]],8,FALSE))</f>
        <v>2</v>
      </c>
      <c r="P183" s="534" t="str">
        <f>IF(VLOOKUP(_xlfn.TEXTBEFORE($J183,";",1,0,1),Table2[[Label]:[Reference(s)]],9,FALSE)=0,"",VLOOKUP(_xlfn.TEXTBEFORE($J183,";",1,0,1),Table2[[Label]:[Reference(s)]],9,FALSE))</f>
        <v>Please follow these instructions: Geographic Names Information System (GNIS) for State Code:
https://www.usgs.gov/us-board-on-geographic-names/download-gnis-data
Navigate to: Government Units -&gt; state_alpha column (excluding where country_name &lt;&gt; 'United States')</v>
      </c>
      <c r="Q183" s="534" t="str">
        <f>IF(VLOOKUP(_xlfn.TEXTBEFORE($J183,";",1,0,1),Table2[[Label]:[Reference(s)]],10,FALSE)=0,"",VLOOKUP(_xlfn.TEXTBEFORE($J183,";",1,0,1),Table2[[Label]:[Reference(s)]],10,FALSE))</f>
        <v/>
      </c>
      <c r="R183" s="534" t="str">
        <f>IFERROR(MID(IF(VLOOKUP(_xlfn.TEXTBEFORE($J183,";",1,0,1),Table2[[Label]:[Reference(s)]],13,FALSE)=0,"",VLOOKUP(_xlfn.TEXTBEFORE($J183,";",1,0,1),Table2[[Label]:[Reference(s)]],13,FALSE)), FIND("(10)", IF(VLOOKUP(_xlfn.TEXTBEFORE($J183,";",1,0,1),Table2[[Label]:[Reference(s)]],13,FALSE)=0,"",VLOOKUP(_xlfn.TEXTBEFORE($J183,";",1,0,1),Table2[[Label]:[Reference(s)]],13,FALSE))), LEN(IF(VLOOKUP(_xlfn.TEXTBEFORE($J183,";",1,0,1),Table2[[Label]:[Reference(s)]],13,FALSE)=0,"",VLOOKUP(_xlfn.TEXTBEFORE($J183,";",1,0,1),Table2[[Label]:[Reference(s)]],13,FALSE)))),"")</f>
        <v/>
      </c>
      <c r="S183" s="550" t="str">
        <f>IF(VLOOKUP(_xlfn.TEXTBEFORE($J183,";",1,0,1),Table2[[Label]:[Reference(s)]],14,FALSE)=0,"",VLOOKUP(_xlfn.TEXTBEFORE($J183,";",1,0,1),Table2[[Label]:[Reference(s)]],14,FALSE))</f>
        <v>(1) 2 CFR 200.203;
(3) SAM.gov Assistance Listing;
(5) 31 USC 6102</v>
      </c>
    </row>
    <row r="184" spans="1:19" ht="51" x14ac:dyDescent="0.25">
      <c r="A184" s="697"/>
      <c r="B184" s="611"/>
      <c r="C184" s="611"/>
      <c r="D184" s="694"/>
      <c r="E184" s="692"/>
      <c r="F184" s="611"/>
      <c r="G184" s="534" t="str">
        <f>IF(VLOOKUP(_xlfn.TEXTBEFORE($J184,";",1,0,1),Table2[[Label]:[Reference(s)]],2,FALSE)=0,"",VLOOKUP(_xlfn.TEXTBEFORE($J184,";",1,0,1),Table2[[Label]:[Reference(s)]],2,FALSE))</f>
        <v>The zip code for the domestic address of the agency organizational unit.</v>
      </c>
      <c r="H184" s="551" t="s">
        <v>4543</v>
      </c>
      <c r="I184" s="547" t="s">
        <v>1639</v>
      </c>
      <c r="J184" s="548" t="s">
        <v>4556</v>
      </c>
      <c r="K184" s="549" t="s">
        <v>2341</v>
      </c>
      <c r="L184" s="534" t="str">
        <f>IF(VLOOKUP(_xlfn.TEXTBEFORE($J184,";",1,0,1),Table2[[Label]:[Reference(s)]],5,FALSE)=0,"",VLOOKUP(_xlfn.TEXTBEFORE($J184,";",1,0,1),Table2[[Label]:[Reference(s)]],5,FALSE))</f>
        <v>Integer</v>
      </c>
      <c r="M184" s="534" t="str">
        <f>IF(VLOOKUP(_xlfn.TEXTBEFORE($J184,";",1,0,1),Table2[[Label]:[Reference(s)]],6,FALSE)=0,"",VLOOKUP(_xlfn.TEXTBEFORE($J184,";",1,0,1),Table2[[Label]:[Reference(s)]],6,FALSE))</f>
        <v/>
      </c>
      <c r="N184" s="534" t="str">
        <f>IF(VLOOKUP(_xlfn.TEXTBEFORE($J184,";",1,0,1),Table2[[Label]:[Reference(s)]],7,FALSE)=0,"",VLOOKUP(_xlfn.TEXTBEFORE($J184,";",1,0,1),Table2[[Label]:[Reference(s)]],7,FALSE))</f>
        <v>(3) 5</v>
      </c>
      <c r="O184" s="534" t="str">
        <f>IF(VLOOKUP(_xlfn.TEXTBEFORE($J184,";",1,0,1),Table2[[Label]:[Reference(s)]],8,FALSE)=0,"",VLOOKUP(_xlfn.TEXTBEFORE($J184,";",1,0,1),Table2[[Label]:[Reference(s)]],8,FALSE))</f>
        <v>(3) 5</v>
      </c>
      <c r="P184" s="534" t="str">
        <f>IF(VLOOKUP(_xlfn.TEXTBEFORE($J184,";",1,0,1),Table2[[Label]:[Reference(s)]],9,FALSE)=0,"",VLOOKUP(_xlfn.TEXTBEFORE($J184,";",1,0,1),Table2[[Label]:[Reference(s)]],9,FALSE))</f>
        <v/>
      </c>
      <c r="Q184" s="534" t="str">
        <f>IF(VLOOKUP(_xlfn.TEXTBEFORE($J184,";",1,0,1),Table2[[Label]:[Reference(s)]],10,FALSE)=0,"",VLOOKUP(_xlfn.TEXTBEFORE($J184,";",1,0,1),Table2[[Label]:[Reference(s)]],10,FALSE))</f>
        <v/>
      </c>
      <c r="R184" s="534" t="str">
        <f>IFERROR(MID(IF(VLOOKUP(_xlfn.TEXTBEFORE($J184,";",1,0,1),Table2[[Label]:[Reference(s)]],13,FALSE)=0,"",VLOOKUP(_xlfn.TEXTBEFORE($J184,";",1,0,1),Table2[[Label]:[Reference(s)]],13,FALSE)), FIND("(10)", IF(VLOOKUP(_xlfn.TEXTBEFORE($J184,";",1,0,1),Table2[[Label]:[Reference(s)]],13,FALSE)=0,"",VLOOKUP(_xlfn.TEXTBEFORE($J184,";",1,0,1),Table2[[Label]:[Reference(s)]],13,FALSE))), LEN(IF(VLOOKUP(_xlfn.TEXTBEFORE($J184,";",1,0,1),Table2[[Label]:[Reference(s)]],13,FALSE)=0,"",VLOOKUP(_xlfn.TEXTBEFORE($J184,";",1,0,1),Table2[[Label]:[Reference(s)]],13,FALSE)))),"")</f>
        <v/>
      </c>
      <c r="S184" s="550" t="str">
        <f>IF(VLOOKUP(_xlfn.TEXTBEFORE($J184,";",1,0,1),Table2[[Label]:[Reference(s)]],14,FALSE)=0,"",VLOOKUP(_xlfn.TEXTBEFORE($J184,";",1,0,1),Table2[[Label]:[Reference(s)]],14,FALSE))</f>
        <v>(1) 2 CFR 200.203;
(3) SAM.gov Assistance Listing;
(5) 31 USC 6102</v>
      </c>
    </row>
    <row r="185" spans="1:19" ht="51.75" thickBot="1" x14ac:dyDescent="0.3">
      <c r="A185" s="698"/>
      <c r="B185" s="621"/>
      <c r="C185" s="621"/>
      <c r="D185" s="699"/>
      <c r="E185" s="700"/>
      <c r="F185" s="621"/>
      <c r="G185" s="567" t="str">
        <f>IF(VLOOKUP(_xlfn.TEXTBEFORE($J185,";",1,0,1),Table2[[Label]:[Reference(s)]],2,FALSE)=0,"",VLOOKUP(_xlfn.TEXTBEFORE($J185,";",1,0,1),Table2[[Label]:[Reference(s)]],2,FALSE))</f>
        <v>The zip+4 code for the domestic address of the agency organizational unit.</v>
      </c>
      <c r="H185" s="564" t="s">
        <v>4543</v>
      </c>
      <c r="I185" s="564" t="s">
        <v>1639</v>
      </c>
      <c r="J185" s="568" t="s">
        <v>4557</v>
      </c>
      <c r="K185" s="562" t="s">
        <v>2341</v>
      </c>
      <c r="L185" s="567" t="str">
        <f>IF(VLOOKUP(_xlfn.TEXTBEFORE($J185,";",1,0,1),Table2[[Label]:[Reference(s)]],5,FALSE)=0,"",VLOOKUP(_xlfn.TEXTBEFORE($J185,";",1,0,1),Table2[[Label]:[Reference(s)]],5,FALSE))</f>
        <v>Integer</v>
      </c>
      <c r="M185" s="567" t="str">
        <f>IF(VLOOKUP(_xlfn.TEXTBEFORE($J185,";",1,0,1),Table2[[Label]:[Reference(s)]],6,FALSE)=0,"",VLOOKUP(_xlfn.TEXTBEFORE($J185,";",1,0,1),Table2[[Label]:[Reference(s)]],6,FALSE))</f>
        <v/>
      </c>
      <c r="N185" s="567" t="str">
        <f>IF(VLOOKUP(_xlfn.TEXTBEFORE($J185,";",1,0,1),Table2[[Label]:[Reference(s)]],7,FALSE)=0,"",VLOOKUP(_xlfn.TEXTBEFORE($J185,";",1,0,1),Table2[[Label]:[Reference(s)]],7,FALSE))</f>
        <v>(3) 4</v>
      </c>
      <c r="O185" s="567" t="str">
        <f>IF(VLOOKUP(_xlfn.TEXTBEFORE($J185,";",1,0,1),Table2[[Label]:[Reference(s)]],8,FALSE)=0,"",VLOOKUP(_xlfn.TEXTBEFORE($J185,";",1,0,1),Table2[[Label]:[Reference(s)]],8,FALSE))</f>
        <v>(3) 4</v>
      </c>
      <c r="P185" s="567" t="str">
        <f>IF(VLOOKUP(_xlfn.TEXTBEFORE($J185,";",1,0,1),Table2[[Label]:[Reference(s)]],9,FALSE)=0,"",VLOOKUP(_xlfn.TEXTBEFORE($J185,";",1,0,1),Table2[[Label]:[Reference(s)]],9,FALSE))</f>
        <v/>
      </c>
      <c r="Q185" s="567" t="str">
        <f>IF(VLOOKUP(_xlfn.TEXTBEFORE($J185,";",1,0,1),Table2[[Label]:[Reference(s)]],10,FALSE)=0,"",VLOOKUP(_xlfn.TEXTBEFORE($J185,";",1,0,1),Table2[[Label]:[Reference(s)]],10,FALSE))</f>
        <v/>
      </c>
      <c r="R185" s="567" t="str">
        <f>IFERROR(MID(IF(VLOOKUP(_xlfn.TEXTBEFORE($J185,";",1,0,1),Table2[[Label]:[Reference(s)]],13,FALSE)=0,"",VLOOKUP(_xlfn.TEXTBEFORE($J185,";",1,0,1),Table2[[Label]:[Reference(s)]],13,FALSE)), FIND("(10)", IF(VLOOKUP(_xlfn.TEXTBEFORE($J185,";",1,0,1),Table2[[Label]:[Reference(s)]],13,FALSE)=0,"",VLOOKUP(_xlfn.TEXTBEFORE($J185,";",1,0,1),Table2[[Label]:[Reference(s)]],13,FALSE))), LEN(IF(VLOOKUP(_xlfn.TEXTBEFORE($J185,";",1,0,1),Table2[[Label]:[Reference(s)]],13,FALSE)=0,"",VLOOKUP(_xlfn.TEXTBEFORE($J185,";",1,0,1),Table2[[Label]:[Reference(s)]],13,FALSE)))),"")</f>
        <v/>
      </c>
      <c r="S185" s="569" t="str">
        <f>IF(VLOOKUP(_xlfn.TEXTBEFORE($J185,";",1,0,1),Table2[[Label]:[Reference(s)]],14,FALSE)=0,"",VLOOKUP(_xlfn.TEXTBEFORE($J185,";",1,0,1),Table2[[Label]:[Reference(s)]],14,FALSE))</f>
        <v>(1) 2 CFR 200.203;
(3) SAM.gov Assistance Listing;
(5) 31 USC 6102</v>
      </c>
    </row>
    <row r="186" spans="1:19" ht="26.25" thickBot="1" x14ac:dyDescent="0.3">
      <c r="A186" s="552">
        <v>5.01</v>
      </c>
      <c r="B186" s="564" t="s">
        <v>2342</v>
      </c>
      <c r="C186" s="561" t="s">
        <v>2175</v>
      </c>
      <c r="D186" s="593" t="s">
        <v>2236</v>
      </c>
      <c r="E186" s="563" t="s">
        <v>1762</v>
      </c>
      <c r="F186" s="564" t="s">
        <v>2343</v>
      </c>
      <c r="G186" s="567" t="str">
        <f>IF(VLOOKUP(_xlfn.TEXTBEFORE($J186,";",1,0,1),Table2[[Label]:[Reference(s)]],2,FALSE)=0,"",VLOOKUP(_xlfn.TEXTBEFORE($J186,";",1,0,1),Table2[[Label]:[Reference(s)]],2,FALSE))</f>
        <v>A description of any policies, factors, or elements that the selecting official may use in selecting applications for the award.</v>
      </c>
      <c r="H186" s="564" t="s">
        <v>1633</v>
      </c>
      <c r="I186" s="564" t="s">
        <v>1639</v>
      </c>
      <c r="J186" s="568" t="s">
        <v>1179</v>
      </c>
      <c r="K186" s="562" t="s">
        <v>1640</v>
      </c>
      <c r="L186" s="567" t="str">
        <f>IF(VLOOKUP(_xlfn.TEXTBEFORE($J186,";",1,0,1),Table2[[Label]:[Reference(s)]],5,FALSE)=0,"",VLOOKUP(_xlfn.TEXTBEFORE($J186,";",1,0,1),Table2[[Label]:[Reference(s)]],5,FALSE))</f>
        <v>String</v>
      </c>
      <c r="M186" s="567" t="str">
        <f>IF(VLOOKUP(_xlfn.TEXTBEFORE($J186,";",1,0,1),Table2[[Label]:[Reference(s)]],6,FALSE)=0,"",VLOOKUP(_xlfn.TEXTBEFORE($J186,";",1,0,1),Table2[[Label]:[Reference(s)]],6,FALSE))</f>
        <v/>
      </c>
      <c r="N186" s="567" t="str">
        <f>IF(VLOOKUP(_xlfn.TEXTBEFORE($J186,";",1,0,1),Table2[[Label]:[Reference(s)]],7,FALSE)=0,"",VLOOKUP(_xlfn.TEXTBEFORE($J186,";",1,0,1),Table2[[Label]:[Reference(s)]],7,FALSE))</f>
        <v/>
      </c>
      <c r="O186" s="567">
        <f>IF(VLOOKUP(_xlfn.TEXTBEFORE($J186,";",1,0,1),Table2[[Label]:[Reference(s)]],8,FALSE)=0,"",VLOOKUP(_xlfn.TEXTBEFORE($J186,";",1,0,1),Table2[[Label]:[Reference(s)]],8,FALSE))</f>
        <v>10000</v>
      </c>
      <c r="P186" s="567" t="str">
        <f>IF(VLOOKUP(_xlfn.TEXTBEFORE($J186,";",1,0,1),Table2[[Label]:[Reference(s)]],9,FALSE)=0,"",VLOOKUP(_xlfn.TEXTBEFORE($J186,";",1,0,1),Table2[[Label]:[Reference(s)]],9,FALSE))</f>
        <v/>
      </c>
      <c r="Q186" s="567" t="str">
        <f>IF(VLOOKUP(_xlfn.TEXTBEFORE($J186,";",1,0,1),Table2[[Label]:[Reference(s)]],10,FALSE)=0,"",VLOOKUP(_xlfn.TEXTBEFORE($J186,";",1,0,1),Table2[[Label]:[Reference(s)]],10,FALSE))</f>
        <v/>
      </c>
      <c r="R186" s="567" t="str">
        <f>IFERROR(MID(IF(VLOOKUP(_xlfn.TEXTBEFORE($J186,";",1,0,1),Table2[[Label]:[Reference(s)]],13,FALSE)=0,"",VLOOKUP(_xlfn.TEXTBEFORE($J186,";",1,0,1),Table2[[Label]:[Reference(s)]],13,FALSE)), FIND("(10)", IF(VLOOKUP(_xlfn.TEXTBEFORE($J186,";",1,0,1),Table2[[Label]:[Reference(s)]],13,FALSE)=0,"",VLOOKUP(_xlfn.TEXTBEFORE($J186,";",1,0,1),Table2[[Label]:[Reference(s)]],13,FALSE))), LEN(IF(VLOOKUP(_xlfn.TEXTBEFORE($J186,";",1,0,1),Table2[[Label]:[Reference(s)]],13,FALSE)=0,"",VLOOKUP(_xlfn.TEXTBEFORE($J186,";",1,0,1),Table2[[Label]:[Reference(s)]],13,FALSE)))),"")</f>
        <v/>
      </c>
      <c r="S186" s="569" t="str">
        <f>IF(VLOOKUP(_xlfn.TEXTBEFORE($J186,";",1,0,1),Table2[[Label]:[Reference(s)]],14,FALSE)=0,"",VLOOKUP(_xlfn.TEXTBEFORE($J186,";",1,0,1),Table2[[Label]:[Reference(s)]],14,FALSE))</f>
        <v>(1) Appendix I to Part 200, Title 2</v>
      </c>
    </row>
    <row r="187" spans="1:19" ht="93.75" customHeight="1" x14ac:dyDescent="0.25">
      <c r="A187" s="696">
        <v>5.0199999999999996</v>
      </c>
      <c r="B187" s="620" t="s">
        <v>2344</v>
      </c>
      <c r="C187" s="620" t="s">
        <v>2175</v>
      </c>
      <c r="D187" s="620" t="s">
        <v>2345</v>
      </c>
      <c r="E187" s="695" t="s">
        <v>1777</v>
      </c>
      <c r="F187" s="620" t="s">
        <v>2346</v>
      </c>
      <c r="G187" s="534" t="str">
        <f>IF(VLOOKUP(_xlfn.TEXTBEFORE($J187,";",1,0,1),Table2[[Label]:[Reference(s)]],2,FALSE)=0,"",VLOOKUP(_xlfn.TEXTBEFORE($J187,";",1,0,1),Table2[[Label]:[Reference(s)]],2,FALSE))</f>
        <v>A code that indicates the type of review performed as part of the application review process.</v>
      </c>
      <c r="H187" s="547" t="s">
        <v>1633</v>
      </c>
      <c r="I187" s="547" t="s">
        <v>1684</v>
      </c>
      <c r="J187" s="548" t="s">
        <v>1176</v>
      </c>
      <c r="K187" s="549" t="s">
        <v>1640</v>
      </c>
      <c r="L187" s="534" t="str">
        <f>IF(VLOOKUP(_xlfn.TEXTBEFORE($J187,";",1,0,1),Table2[[Label]:[Reference(s)]],5,FALSE)=0,"",VLOOKUP(_xlfn.TEXTBEFORE($J187,";",1,0,1),Table2[[Label]:[Reference(s)]],5,FALSE))</f>
        <v>String</v>
      </c>
      <c r="M187" s="534" t="str">
        <f>IF(VLOOKUP(_xlfn.TEXTBEFORE($J187,";",1,0,1),Table2[[Label]:[Reference(s)]],6,FALSE)=0,"",VLOOKUP(_xlfn.TEXTBEFORE($J187,";",1,0,1),Table2[[Label]:[Reference(s)]],6,FALSE))</f>
        <v>A</v>
      </c>
      <c r="N187" s="534" t="str">
        <f>IF(VLOOKUP(_xlfn.TEXTBEFORE($J187,";",1,0,1),Table2[[Label]:[Reference(s)]],7,FALSE)=0,"",VLOOKUP(_xlfn.TEXTBEFORE($J187,";",1,0,1),Table2[[Label]:[Reference(s)]],7,FALSE))</f>
        <v/>
      </c>
      <c r="O187" s="534">
        <f>IF(VLOOKUP(_xlfn.TEXTBEFORE($J187,";",1,0,1),Table2[[Label]:[Reference(s)]],8,FALSE)=0,"",VLOOKUP(_xlfn.TEXTBEFORE($J187,";",1,0,1),Table2[[Label]:[Reference(s)]],8,FALSE))</f>
        <v>1</v>
      </c>
      <c r="P187" s="534" t="str">
        <f>IF(VLOOKUP(_xlfn.TEXTBEFORE($J187,";",1,0,1),Table2[[Label]:[Reference(s)]],9,FALSE)=0,"",VLOOKUP(_xlfn.TEXTBEFORE($J187,";",1,0,1),Table2[[Label]:[Reference(s)]],9,FALSE))</f>
        <v>M = Merit review;
X = Risk review;
P = Responsiveness review;
F = Financial review​;
O = Other review</v>
      </c>
      <c r="Q187" s="534" t="str">
        <f>IF(VLOOKUP(_xlfn.TEXTBEFORE($J187,";",1,0,1),Table2[[Label]:[Reference(s)]],10,FALSE)=0,"",VLOOKUP(_xlfn.TEXTBEFORE($J187,";",1,0,1),Table2[[Label]:[Reference(s)]],10,FALSE))</f>
        <v/>
      </c>
      <c r="R187" s="534" t="str">
        <f>IFERROR(MID(IF(VLOOKUP(_xlfn.TEXTBEFORE($J187,";",1,0,1),Table2[[Label]:[Reference(s)]],13,FALSE)=0,"",VLOOKUP(_xlfn.TEXTBEFORE($J187,";",1,0,1),Table2[[Label]:[Reference(s)]],13,FALSE)), FIND("(10)", IF(VLOOKUP(_xlfn.TEXTBEFORE($J187,";",1,0,1),Table2[[Label]:[Reference(s)]],13,FALSE)=0,"",VLOOKUP(_xlfn.TEXTBEFORE($J187,";",1,0,1),Table2[[Label]:[Reference(s)]],13,FALSE))), LEN(IF(VLOOKUP(_xlfn.TEXTBEFORE($J187,";",1,0,1),Table2[[Label]:[Reference(s)]],13,FALSE)=0,"",VLOOKUP(_xlfn.TEXTBEFORE($J187,";",1,0,1),Table2[[Label]:[Reference(s)]],13,FALSE)))),"")</f>
        <v/>
      </c>
      <c r="S187" s="550" t="str">
        <f>IF(VLOOKUP(_xlfn.TEXTBEFORE($J187,";",1,0,1),Table2[[Label]:[Reference(s)]],14,FALSE)=0,"",VLOOKUP(_xlfn.TEXTBEFORE($J187,";",1,0,1),Table2[[Label]:[Reference(s)]],14,FALSE))</f>
        <v>(1) Appendix I to Part 200, Title 2</v>
      </c>
    </row>
    <row r="188" spans="1:19" ht="84.75" customHeight="1" x14ac:dyDescent="0.25">
      <c r="A188" s="697"/>
      <c r="B188" s="610"/>
      <c r="C188" s="610"/>
      <c r="D188" s="610"/>
      <c r="E188" s="692"/>
      <c r="F188" s="611"/>
      <c r="G188" s="535" t="str">
        <f>IF(VLOOKUP(_xlfn.TEXTBEFORE($J188,";",1,0,1),Table2[[Label]:[Reference(s)]],2,FALSE)=0,"",VLOOKUP(_xlfn.TEXTBEFORE($J188,";",1,0,1),Table2[[Label]:[Reference(s)]],2,FALSE))</f>
        <v>The name of the review type performed as part of the application review process, where the review type is one other than those provided in the set list.</v>
      </c>
      <c r="H188" s="551" t="s">
        <v>4558</v>
      </c>
      <c r="I188" s="551" t="s">
        <v>1639</v>
      </c>
      <c r="J188" s="548" t="s">
        <v>1174</v>
      </c>
      <c r="K188" s="549" t="s">
        <v>1640</v>
      </c>
      <c r="L188" s="535" t="str">
        <f>IF(VLOOKUP(_xlfn.TEXTBEFORE($J188,";",1,0,1),Table2[[Label]:[Reference(s)]],5,FALSE)=0,"",VLOOKUP(_xlfn.TEXTBEFORE($J188,";",1,0,1),Table2[[Label]:[Reference(s)]],5,FALSE))</f>
        <v>String</v>
      </c>
      <c r="M188" s="535" t="str">
        <f>IF(VLOOKUP(_xlfn.TEXTBEFORE($J188,";",1,0,1),Table2[[Label]:[Reference(s)]],6,FALSE)=0,"",VLOOKUP(_xlfn.TEXTBEFORE($J188,";",1,0,1),Table2[[Label]:[Reference(s)]],6,FALSE))</f>
        <v/>
      </c>
      <c r="N188" s="535" t="str">
        <f>IF(VLOOKUP(_xlfn.TEXTBEFORE($J188,";",1,0,1),Table2[[Label]:[Reference(s)]],7,FALSE)=0,"",VLOOKUP(_xlfn.TEXTBEFORE($J188,";",1,0,1),Table2[[Label]:[Reference(s)]],7,FALSE))</f>
        <v/>
      </c>
      <c r="O188" s="535">
        <f>IF(VLOOKUP(_xlfn.TEXTBEFORE($J188,";",1,0,1),Table2[[Label]:[Reference(s)]],8,FALSE)=0,"",VLOOKUP(_xlfn.TEXTBEFORE($J188,";",1,0,1),Table2[[Label]:[Reference(s)]],8,FALSE))</f>
        <v>100</v>
      </c>
      <c r="P188" s="535" t="str">
        <f>IF(VLOOKUP(_xlfn.TEXTBEFORE($J188,";",1,0,1),Table2[[Label]:[Reference(s)]],9,FALSE)=0,"",VLOOKUP(_xlfn.TEXTBEFORE($J188,";",1,0,1),Table2[[Label]:[Reference(s)]],9,FALSE))</f>
        <v/>
      </c>
      <c r="Q188" s="535" t="str">
        <f>IF(VLOOKUP(_xlfn.TEXTBEFORE($J188,";",1,0,1),Table2[[Label]:[Reference(s)]],10,FALSE)=0,"",VLOOKUP(_xlfn.TEXTBEFORE($J188,";",1,0,1),Table2[[Label]:[Reference(s)]],10,FALSE))</f>
        <v/>
      </c>
      <c r="R188" s="535" t="str">
        <f>IFERROR(MID(IF(VLOOKUP(_xlfn.TEXTBEFORE($J188,";",1,0,1),Table2[[Label]:[Reference(s)]],13,FALSE)=0,"",VLOOKUP(_xlfn.TEXTBEFORE($J188,";",1,0,1),Table2[[Label]:[Reference(s)]],13,FALSE)), FIND("(10)", IF(VLOOKUP(_xlfn.TEXTBEFORE($J188,";",1,0,1),Table2[[Label]:[Reference(s)]],13,FALSE)=0,"",VLOOKUP(_xlfn.TEXTBEFORE($J188,";",1,0,1),Table2[[Label]:[Reference(s)]],13,FALSE))), LEN(IF(VLOOKUP(_xlfn.TEXTBEFORE($J188,";",1,0,1),Table2[[Label]:[Reference(s)]],13,FALSE)=0,"",VLOOKUP(_xlfn.TEXTBEFORE($J188,";",1,0,1),Table2[[Label]:[Reference(s)]],13,FALSE)))),"")</f>
        <v/>
      </c>
      <c r="S188" s="550" t="str">
        <f>IF(VLOOKUP(_xlfn.TEXTBEFORE($J188,";",1,0,1),Table2[[Label]:[Reference(s)]],14,FALSE)=0,"",VLOOKUP(_xlfn.TEXTBEFORE($J188,";",1,0,1),Table2[[Label]:[Reference(s)]],14,FALSE))</f>
        <v>(1) Appendix I to Part 200, Title 2</v>
      </c>
    </row>
    <row r="189" spans="1:19" ht="26.25" thickBot="1" x14ac:dyDescent="0.3">
      <c r="A189" s="698"/>
      <c r="B189" s="621"/>
      <c r="C189" s="621"/>
      <c r="D189" s="621"/>
      <c r="E189" s="546" t="s">
        <v>2347</v>
      </c>
      <c r="F189" s="547" t="s">
        <v>2348</v>
      </c>
      <c r="G189" s="534" t="str">
        <f>IF(VLOOKUP(_xlfn.TEXTBEFORE($J189,";",1,0,1),Table2[[Label]:[Reference(s)]],2,FALSE)=0,"",VLOOKUP(_xlfn.TEXTBEFORE($J189,";",1,0,1),Table2[[Label]:[Reference(s)]],2,FALSE))</f>
        <v>The description of the type of review performed as part of the application review process.</v>
      </c>
      <c r="H189" s="547" t="s">
        <v>1633</v>
      </c>
      <c r="I189" s="547" t="s">
        <v>1639</v>
      </c>
      <c r="J189" s="548" t="s">
        <v>1172</v>
      </c>
      <c r="K189" s="549" t="s">
        <v>1640</v>
      </c>
      <c r="L189" s="534" t="str">
        <f>IF(VLOOKUP(_xlfn.TEXTBEFORE($J189,";",1,0,1),Table2[[Label]:[Reference(s)]],5,FALSE)=0,"",VLOOKUP(_xlfn.TEXTBEFORE($J189,";",1,0,1),Table2[[Label]:[Reference(s)]],5,FALSE))</f>
        <v>String</v>
      </c>
      <c r="M189" s="534" t="str">
        <f>IF(VLOOKUP(_xlfn.TEXTBEFORE($J189,";",1,0,1),Table2[[Label]:[Reference(s)]],6,FALSE)=0,"",VLOOKUP(_xlfn.TEXTBEFORE($J189,";",1,0,1),Table2[[Label]:[Reference(s)]],6,FALSE))</f>
        <v/>
      </c>
      <c r="N189" s="534" t="str">
        <f>IF(VLOOKUP(_xlfn.TEXTBEFORE($J189,";",1,0,1),Table2[[Label]:[Reference(s)]],7,FALSE)=0,"",VLOOKUP(_xlfn.TEXTBEFORE($J189,";",1,0,1),Table2[[Label]:[Reference(s)]],7,FALSE))</f>
        <v/>
      </c>
      <c r="O189" s="534">
        <f>IF(VLOOKUP(_xlfn.TEXTBEFORE($J189,";",1,0,1),Table2[[Label]:[Reference(s)]],8,FALSE)=0,"",VLOOKUP(_xlfn.TEXTBEFORE($J189,";",1,0,1),Table2[[Label]:[Reference(s)]],8,FALSE))</f>
        <v>5000</v>
      </c>
      <c r="P189" s="534" t="str">
        <f>IF(VLOOKUP(_xlfn.TEXTBEFORE($J189,";",1,0,1),Table2[[Label]:[Reference(s)]],9,FALSE)=0,"",VLOOKUP(_xlfn.TEXTBEFORE($J189,";",1,0,1),Table2[[Label]:[Reference(s)]],9,FALSE))</f>
        <v/>
      </c>
      <c r="Q189" s="534" t="str">
        <f>IF(VLOOKUP(_xlfn.TEXTBEFORE($J189,";",1,0,1),Table2[[Label]:[Reference(s)]],10,FALSE)=0,"",VLOOKUP(_xlfn.TEXTBEFORE($J189,";",1,0,1),Table2[[Label]:[Reference(s)]],10,FALSE))</f>
        <v/>
      </c>
      <c r="R189" s="534" t="str">
        <f>IFERROR(MID(IF(VLOOKUP(_xlfn.TEXTBEFORE($J189,";",1,0,1),Table2[[Label]:[Reference(s)]],13,FALSE)=0,"",VLOOKUP(_xlfn.TEXTBEFORE($J189,";",1,0,1),Table2[[Label]:[Reference(s)]],13,FALSE)), FIND("(10)", IF(VLOOKUP(_xlfn.TEXTBEFORE($J189,";",1,0,1),Table2[[Label]:[Reference(s)]],13,FALSE)=0,"",VLOOKUP(_xlfn.TEXTBEFORE($J189,";",1,0,1),Table2[[Label]:[Reference(s)]],13,FALSE))), LEN(IF(VLOOKUP(_xlfn.TEXTBEFORE($J189,";",1,0,1),Table2[[Label]:[Reference(s)]],13,FALSE)=0,"",VLOOKUP(_xlfn.TEXTBEFORE($J189,";",1,0,1),Table2[[Label]:[Reference(s)]],13,FALSE)))),"")</f>
        <v/>
      </c>
      <c r="S189" s="550" t="str">
        <f>IF(VLOOKUP(_xlfn.TEXTBEFORE($J189,";",1,0,1),Table2[[Label]:[Reference(s)]],14,FALSE)=0,"",VLOOKUP(_xlfn.TEXTBEFORE($J189,";",1,0,1),Table2[[Label]:[Reference(s)]],14,FALSE))</f>
        <v>(1) Appendix I to Part 200, Title 2</v>
      </c>
    </row>
    <row r="190" spans="1:19" ht="38.25" x14ac:dyDescent="0.25">
      <c r="A190" s="696">
        <v>5.03</v>
      </c>
      <c r="B190" s="620" t="s">
        <v>2349</v>
      </c>
      <c r="C190" s="620" t="s">
        <v>2175</v>
      </c>
      <c r="D190" s="620" t="s">
        <v>2350</v>
      </c>
      <c r="E190" s="556" t="s">
        <v>1781</v>
      </c>
      <c r="F190" s="557" t="s">
        <v>2351</v>
      </c>
      <c r="G190" s="558" t="str">
        <f>IF(VLOOKUP(_xlfn.TEXTBEFORE($J190,";",1,0,1),Table2[[Label]:[Reference(s)]],2,FALSE)=0,"",VLOOKUP(_xlfn.TEXTBEFORE($J190,";",1,0,1),Table2[[Label]:[Reference(s)]],2,FALSE))</f>
        <v>The name of the review criteria evaluators will use to judge applications, including any statutory, regulatory, or other preferences that will be applied in the review process.</v>
      </c>
      <c r="H190" s="557" t="s">
        <v>1633</v>
      </c>
      <c r="I190" s="557" t="s">
        <v>1639</v>
      </c>
      <c r="J190" s="559" t="s">
        <v>1142</v>
      </c>
      <c r="K190" s="555" t="s">
        <v>1640</v>
      </c>
      <c r="L190" s="558" t="str">
        <f>IF(VLOOKUP(_xlfn.TEXTBEFORE($J190,";",1,0,1),Table2[[Label]:[Reference(s)]],5,FALSE)=0,"",VLOOKUP(_xlfn.TEXTBEFORE($J190,";",1,0,1),Table2[[Label]:[Reference(s)]],5,FALSE))</f>
        <v>String</v>
      </c>
      <c r="M190" s="558" t="str">
        <f>IF(VLOOKUP(_xlfn.TEXTBEFORE($J190,";",1,0,1),Table2[[Label]:[Reference(s)]],6,FALSE)=0,"",VLOOKUP(_xlfn.TEXTBEFORE($J190,";",1,0,1),Table2[[Label]:[Reference(s)]],6,FALSE))</f>
        <v/>
      </c>
      <c r="N190" s="558" t="str">
        <f>IF(VLOOKUP(_xlfn.TEXTBEFORE($J190,";",1,0,1),Table2[[Label]:[Reference(s)]],7,FALSE)=0,"",VLOOKUP(_xlfn.TEXTBEFORE($J190,";",1,0,1),Table2[[Label]:[Reference(s)]],7,FALSE))</f>
        <v/>
      </c>
      <c r="O190" s="558">
        <f>IF(VLOOKUP(_xlfn.TEXTBEFORE($J190,";",1,0,1),Table2[[Label]:[Reference(s)]],8,FALSE)=0,"",VLOOKUP(_xlfn.TEXTBEFORE($J190,";",1,0,1),Table2[[Label]:[Reference(s)]],8,FALSE))</f>
        <v>255</v>
      </c>
      <c r="P190" s="558" t="str">
        <f>IF(VLOOKUP(_xlfn.TEXTBEFORE($J190,";",1,0,1),Table2[[Label]:[Reference(s)]],9,FALSE)=0,"",VLOOKUP(_xlfn.TEXTBEFORE($J190,";",1,0,1),Table2[[Label]:[Reference(s)]],9,FALSE))</f>
        <v/>
      </c>
      <c r="Q190" s="558" t="str">
        <f>IF(VLOOKUP(_xlfn.TEXTBEFORE($J190,";",1,0,1),Table2[[Label]:[Reference(s)]],10,FALSE)=0,"",VLOOKUP(_xlfn.TEXTBEFORE($J190,";",1,0,1),Table2[[Label]:[Reference(s)]],10,FALSE))</f>
        <v/>
      </c>
      <c r="R190" s="558" t="str">
        <f>IFERROR(MID(IF(VLOOKUP(_xlfn.TEXTBEFORE($J190,";",1,0,1),Table2[[Label]:[Reference(s)]],13,FALSE)=0,"",VLOOKUP(_xlfn.TEXTBEFORE($J190,";",1,0,1),Table2[[Label]:[Reference(s)]],13,FALSE)), FIND("(10)", IF(VLOOKUP(_xlfn.TEXTBEFORE($J190,";",1,0,1),Table2[[Label]:[Reference(s)]],13,FALSE)=0,"",VLOOKUP(_xlfn.TEXTBEFORE($J190,";",1,0,1),Table2[[Label]:[Reference(s)]],13,FALSE))), LEN(IF(VLOOKUP(_xlfn.TEXTBEFORE($J190,";",1,0,1),Table2[[Label]:[Reference(s)]],13,FALSE)=0,"",VLOOKUP(_xlfn.TEXTBEFORE($J190,";",1,0,1),Table2[[Label]:[Reference(s)]],13,FALSE)))),"")</f>
        <v/>
      </c>
      <c r="S190" s="560" t="str">
        <f>IF(VLOOKUP(_xlfn.TEXTBEFORE($J190,";",1,0,1),Table2[[Label]:[Reference(s)]],14,FALSE)=0,"",VLOOKUP(_xlfn.TEXTBEFORE($J190,";",1,0,1),Table2[[Label]:[Reference(s)]],14,FALSE))</f>
        <v>(1) Appendix I to Part 200, Title 2</v>
      </c>
    </row>
    <row r="191" spans="1:19" ht="38.25" x14ac:dyDescent="0.25">
      <c r="A191" s="697"/>
      <c r="B191" s="610"/>
      <c r="C191" s="610"/>
      <c r="D191" s="610"/>
      <c r="E191" s="546" t="s">
        <v>1783</v>
      </c>
      <c r="F191" s="547" t="s">
        <v>2352</v>
      </c>
      <c r="G191" s="534" t="str">
        <f>IF(VLOOKUP(_xlfn.TEXTBEFORE($J191,";",1,0,1),Table2[[Label]:[Reference(s)]],2,FALSE)=0,"",VLOOKUP(_xlfn.TEXTBEFORE($J191,";",1,0,1),Table2[[Label]:[Reference(s)]],2,FALSE))</f>
        <v>A description of the review criteria evaluators will use to judge applications, including any statutory, regulatory, or other preferences that will be applied in the review process.</v>
      </c>
      <c r="H191" s="547" t="s">
        <v>1633</v>
      </c>
      <c r="I191" s="547" t="s">
        <v>1639</v>
      </c>
      <c r="J191" s="548" t="s">
        <v>1138</v>
      </c>
      <c r="K191" s="549" t="s">
        <v>1640</v>
      </c>
      <c r="L191" s="534" t="str">
        <f>IF(VLOOKUP(_xlfn.TEXTBEFORE($J191,";",1,0,1),Table2[[Label]:[Reference(s)]],5,FALSE)=0,"",VLOOKUP(_xlfn.TEXTBEFORE($J191,";",1,0,1),Table2[[Label]:[Reference(s)]],5,FALSE))</f>
        <v>String</v>
      </c>
      <c r="M191" s="534" t="str">
        <f>IF(VLOOKUP(_xlfn.TEXTBEFORE($J191,";",1,0,1),Table2[[Label]:[Reference(s)]],6,FALSE)=0,"",VLOOKUP(_xlfn.TEXTBEFORE($J191,";",1,0,1),Table2[[Label]:[Reference(s)]],6,FALSE))</f>
        <v/>
      </c>
      <c r="N191" s="534" t="str">
        <f>IF(VLOOKUP(_xlfn.TEXTBEFORE($J191,";",1,0,1),Table2[[Label]:[Reference(s)]],7,FALSE)=0,"",VLOOKUP(_xlfn.TEXTBEFORE($J191,";",1,0,1),Table2[[Label]:[Reference(s)]],7,FALSE))</f>
        <v/>
      </c>
      <c r="O191" s="534">
        <f>IF(VLOOKUP(_xlfn.TEXTBEFORE($J191,";",1,0,1),Table2[[Label]:[Reference(s)]],8,FALSE)=0,"",VLOOKUP(_xlfn.TEXTBEFORE($J191,";",1,0,1),Table2[[Label]:[Reference(s)]],8,FALSE))</f>
        <v>5000</v>
      </c>
      <c r="P191" s="534" t="str">
        <f>IF(VLOOKUP(_xlfn.TEXTBEFORE($J191,";",1,0,1),Table2[[Label]:[Reference(s)]],9,FALSE)=0,"",VLOOKUP(_xlfn.TEXTBEFORE($J191,";",1,0,1),Table2[[Label]:[Reference(s)]],9,FALSE))</f>
        <v/>
      </c>
      <c r="Q191" s="534" t="str">
        <f>IF(VLOOKUP(_xlfn.TEXTBEFORE($J191,";",1,0,1),Table2[[Label]:[Reference(s)]],10,FALSE)=0,"",VLOOKUP(_xlfn.TEXTBEFORE($J191,";",1,0,1),Table2[[Label]:[Reference(s)]],10,FALSE))</f>
        <v/>
      </c>
      <c r="R191" s="534" t="str">
        <f>IFERROR(MID(IF(VLOOKUP(_xlfn.TEXTBEFORE($J191,";",1,0,1),Table2[[Label]:[Reference(s)]],13,FALSE)=0,"",VLOOKUP(_xlfn.TEXTBEFORE($J191,";",1,0,1),Table2[[Label]:[Reference(s)]],13,FALSE)), FIND("(10)", IF(VLOOKUP(_xlfn.TEXTBEFORE($J191,";",1,0,1),Table2[[Label]:[Reference(s)]],13,FALSE)=0,"",VLOOKUP(_xlfn.TEXTBEFORE($J191,";",1,0,1),Table2[[Label]:[Reference(s)]],13,FALSE))), LEN(IF(VLOOKUP(_xlfn.TEXTBEFORE($J191,";",1,0,1),Table2[[Label]:[Reference(s)]],13,FALSE)=0,"",VLOOKUP(_xlfn.TEXTBEFORE($J191,";",1,0,1),Table2[[Label]:[Reference(s)]],13,FALSE)))),"")</f>
        <v/>
      </c>
      <c r="S191" s="550" t="str">
        <f>IF(VLOOKUP(_xlfn.TEXTBEFORE($J191,";",1,0,1),Table2[[Label]:[Reference(s)]],14,FALSE)=0,"",VLOOKUP(_xlfn.TEXTBEFORE($J191,";",1,0,1),Table2[[Label]:[Reference(s)]],14,FALSE))</f>
        <v>(1) Appendix I to Part 200, Title 2</v>
      </c>
    </row>
    <row r="192" spans="1:19" ht="63.75" x14ac:dyDescent="0.25">
      <c r="A192" s="697"/>
      <c r="B192" s="610"/>
      <c r="C192" s="610"/>
      <c r="D192" s="610"/>
      <c r="E192" s="546" t="s">
        <v>2353</v>
      </c>
      <c r="F192" s="547" t="s">
        <v>2354</v>
      </c>
      <c r="G192" s="534" t="str">
        <f>IF(VLOOKUP(_xlfn.TEXTBEFORE($J192,";",1,0,1),Table2[[Label]:[Reference(s)]],2,FALSE)=0,"",VLOOKUP(_xlfn.TEXTBEFORE($J192,";",1,0,1),Table2[[Label]:[Reference(s)]],2,FALSE))</f>
        <v>A numeric value that indicates the maximum number of points an applicant can score for a given criterion.</v>
      </c>
      <c r="H192" s="547" t="s">
        <v>4559</v>
      </c>
      <c r="I192" s="547" t="s">
        <v>1639</v>
      </c>
      <c r="J192" s="548" t="s">
        <v>1140</v>
      </c>
      <c r="K192" s="549" t="s">
        <v>1640</v>
      </c>
      <c r="L192" s="534" t="str">
        <f>IF(VLOOKUP(_xlfn.TEXTBEFORE($J192,";",1,0,1),Table2[[Label]:[Reference(s)]],5,FALSE)=0,"",VLOOKUP(_xlfn.TEXTBEFORE($J192,";",1,0,1),Table2[[Label]:[Reference(s)]],5,FALSE))</f>
        <v>Integer</v>
      </c>
      <c r="M192" s="534" t="str">
        <f>IF(VLOOKUP(_xlfn.TEXTBEFORE($J192,";",1,0,1),Table2[[Label]:[Reference(s)]],6,FALSE)=0,"",VLOOKUP(_xlfn.TEXTBEFORE($J192,";",1,0,1),Table2[[Label]:[Reference(s)]],6,FALSE))</f>
        <v/>
      </c>
      <c r="N192" s="534" t="str">
        <f>IF(VLOOKUP(_xlfn.TEXTBEFORE($J192,";",1,0,1),Table2[[Label]:[Reference(s)]],7,FALSE)=0,"",VLOOKUP(_xlfn.TEXTBEFORE($J192,";",1,0,1),Table2[[Label]:[Reference(s)]],7,FALSE))</f>
        <v/>
      </c>
      <c r="O192" s="534">
        <f>IF(VLOOKUP(_xlfn.TEXTBEFORE($J192,";",1,0,1),Table2[[Label]:[Reference(s)]],8,FALSE)=0,"",VLOOKUP(_xlfn.TEXTBEFORE($J192,";",1,0,1),Table2[[Label]:[Reference(s)]],8,FALSE))</f>
        <v>3</v>
      </c>
      <c r="P192" s="534" t="str">
        <f>IF(VLOOKUP(_xlfn.TEXTBEFORE($J192,";",1,0,1),Table2[[Label]:[Reference(s)]],9,FALSE)=0,"",VLOOKUP(_xlfn.TEXTBEFORE($J192,";",1,0,1),Table2[[Label]:[Reference(s)]],9,FALSE))</f>
        <v/>
      </c>
      <c r="Q192" s="534" t="str">
        <f>IF(VLOOKUP(_xlfn.TEXTBEFORE($J192,";",1,0,1),Table2[[Label]:[Reference(s)]],10,FALSE)=0,"",VLOOKUP(_xlfn.TEXTBEFORE($J192,";",1,0,1),Table2[[Label]:[Reference(s)]],10,FALSE))</f>
        <v/>
      </c>
      <c r="R192" s="534" t="str">
        <f>IFERROR(MID(IF(VLOOKUP(_xlfn.TEXTBEFORE($J192,";",1,0,1),Table2[[Label]:[Reference(s)]],13,FALSE)=0,"",VLOOKUP(_xlfn.TEXTBEFORE($J192,";",1,0,1),Table2[[Label]:[Reference(s)]],13,FALSE)), FIND("(10)", IF(VLOOKUP(_xlfn.TEXTBEFORE($J192,";",1,0,1),Table2[[Label]:[Reference(s)]],13,FALSE)=0,"",VLOOKUP(_xlfn.TEXTBEFORE($J192,";",1,0,1),Table2[[Label]:[Reference(s)]],13,FALSE))), LEN(IF(VLOOKUP(_xlfn.TEXTBEFORE($J192,";",1,0,1),Table2[[Label]:[Reference(s)]],13,FALSE)=0,"",VLOOKUP(_xlfn.TEXTBEFORE($J192,";",1,0,1),Table2[[Label]:[Reference(s)]],13,FALSE)))),"")</f>
        <v/>
      </c>
      <c r="S192" s="550" t="str">
        <f>IF(VLOOKUP(_xlfn.TEXTBEFORE($J192,";",1,0,1),Table2[[Label]:[Reference(s)]],14,FALSE)=0,"",VLOOKUP(_xlfn.TEXTBEFORE($J192,";",1,0,1),Table2[[Label]:[Reference(s)]],14,FALSE))</f>
        <v>(1) Appendix I to Part 200, Title 2</v>
      </c>
    </row>
    <row r="193" spans="1:19" ht="64.5" customHeight="1" x14ac:dyDescent="0.25">
      <c r="A193" s="697"/>
      <c r="B193" s="610"/>
      <c r="C193" s="610"/>
      <c r="D193" s="610"/>
      <c r="E193" s="546" t="s">
        <v>2355</v>
      </c>
      <c r="F193" s="547" t="s">
        <v>2356</v>
      </c>
      <c r="G193" s="534" t="str">
        <f>IF(VLOOKUP(_xlfn.TEXTBEFORE($J193,";",1,0,1),Table2[[Label]:[Reference(s)]],2,FALSE)=0,"",VLOOKUP(_xlfn.TEXTBEFORE($J193,";",1,0,1),Table2[[Label]:[Reference(s)]],2,FALSE))</f>
        <v>The weighted percentage associated with a given criterion.</v>
      </c>
      <c r="H193" s="547" t="s">
        <v>4560</v>
      </c>
      <c r="I193" s="547" t="s">
        <v>1639</v>
      </c>
      <c r="J193" s="548" t="s">
        <v>1144</v>
      </c>
      <c r="K193" s="549" t="s">
        <v>1640</v>
      </c>
      <c r="L193" s="534" t="str">
        <f>IF(VLOOKUP(_xlfn.TEXTBEFORE($J193,";",1,0,1),Table2[[Label]:[Reference(s)]],5,FALSE)=0,"",VLOOKUP(_xlfn.TEXTBEFORE($J193,";",1,0,1),Table2[[Label]:[Reference(s)]],5,FALSE))</f>
        <v>Integer</v>
      </c>
      <c r="M193" s="534" t="str">
        <f>IF(VLOOKUP(_xlfn.TEXTBEFORE($J193,";",1,0,1),Table2[[Label]:[Reference(s)]],6,FALSE)=0,"",VLOOKUP(_xlfn.TEXTBEFORE($J193,";",1,0,1),Table2[[Label]:[Reference(s)]],6,FALSE))</f>
        <v>NN</v>
      </c>
      <c r="N193" s="534" t="str">
        <f>IF(VLOOKUP(_xlfn.TEXTBEFORE($J193,";",1,0,1),Table2[[Label]:[Reference(s)]],7,FALSE)=0,"",VLOOKUP(_xlfn.TEXTBEFORE($J193,";",1,0,1),Table2[[Label]:[Reference(s)]],7,FALSE))</f>
        <v/>
      </c>
      <c r="O193" s="534">
        <f>IF(VLOOKUP(_xlfn.TEXTBEFORE($J193,";",1,0,1),Table2[[Label]:[Reference(s)]],8,FALSE)=0,"",VLOOKUP(_xlfn.TEXTBEFORE($J193,";",1,0,1),Table2[[Label]:[Reference(s)]],8,FALSE))</f>
        <v>2</v>
      </c>
      <c r="P193" s="534" t="str">
        <f>IF(VLOOKUP(_xlfn.TEXTBEFORE($J193,";",1,0,1),Table2[[Label]:[Reference(s)]],9,FALSE)=0,"",VLOOKUP(_xlfn.TEXTBEFORE($J193,";",1,0,1),Table2[[Label]:[Reference(s)]],9,FALSE))</f>
        <v/>
      </c>
      <c r="Q193" s="534" t="str">
        <f>IF(VLOOKUP(_xlfn.TEXTBEFORE($J193,";",1,0,1),Table2[[Label]:[Reference(s)]],10,FALSE)=0,"",VLOOKUP(_xlfn.TEXTBEFORE($J193,";",1,0,1),Table2[[Label]:[Reference(s)]],10,FALSE))</f>
        <v/>
      </c>
      <c r="R193" s="534" t="str">
        <f>IFERROR(MID(IF(VLOOKUP(_xlfn.TEXTBEFORE($J193,";",1,0,1),Table2[[Label]:[Reference(s)]],13,FALSE)=0,"",VLOOKUP(_xlfn.TEXTBEFORE($J193,";",1,0,1),Table2[[Label]:[Reference(s)]],13,FALSE)), FIND("(10)", IF(VLOOKUP(_xlfn.TEXTBEFORE($J193,";",1,0,1),Table2[[Label]:[Reference(s)]],13,FALSE)=0,"",VLOOKUP(_xlfn.TEXTBEFORE($J193,";",1,0,1),Table2[[Label]:[Reference(s)]],13,FALSE))), LEN(IF(VLOOKUP(_xlfn.TEXTBEFORE($J193,";",1,0,1),Table2[[Label]:[Reference(s)]],13,FALSE)=0,"",VLOOKUP(_xlfn.TEXTBEFORE($J193,";",1,0,1),Table2[[Label]:[Reference(s)]],13,FALSE)))),"")</f>
        <v/>
      </c>
      <c r="S193" s="550" t="str">
        <f>IF(VLOOKUP(_xlfn.TEXTBEFORE($J193,";",1,0,1),Table2[[Label]:[Reference(s)]],14,FALSE)=0,"",VLOOKUP(_xlfn.TEXTBEFORE($J193,";",1,0,1),Table2[[Label]:[Reference(s)]],14,FALSE))</f>
        <v>(1) Appendix I to Part 200, Title 2</v>
      </c>
    </row>
    <row r="194" spans="1:19" ht="65.099999999999994" customHeight="1" thickBot="1" x14ac:dyDescent="0.3">
      <c r="A194" s="698"/>
      <c r="B194" s="621"/>
      <c r="C194" s="621"/>
      <c r="D194" s="621"/>
      <c r="E194" s="546" t="s">
        <v>2357</v>
      </c>
      <c r="F194" s="547" t="s">
        <v>2358</v>
      </c>
      <c r="G194" s="534" t="str">
        <f>IF(VLOOKUP(_xlfn.TEXTBEFORE($J194,";",1,0,1),Table2[[Label]:[Reference(s)]],2,FALSE)=0,"",VLOOKUP(_xlfn.TEXTBEFORE($J194,";",1,0,1),Table2[[Label]:[Reference(s)]],2,FALSE))</f>
        <v>A description of the text-based, non-numerical scoring basis associated with a given criterion</v>
      </c>
      <c r="H194" s="547" t="s">
        <v>4561</v>
      </c>
      <c r="I194" s="547" t="s">
        <v>1639</v>
      </c>
      <c r="J194" s="548" t="s">
        <v>1146</v>
      </c>
      <c r="K194" s="549" t="s">
        <v>1640</v>
      </c>
      <c r="L194" s="534" t="str">
        <f>IF(VLOOKUP(_xlfn.TEXTBEFORE($J194,";",1,0,1),Table2[[Label]:[Reference(s)]],5,FALSE)=0,"",VLOOKUP(_xlfn.TEXTBEFORE($J194,";",1,0,1),Table2[[Label]:[Reference(s)]],5,FALSE))</f>
        <v>String</v>
      </c>
      <c r="M194" s="534" t="str">
        <f>IF(VLOOKUP(_xlfn.TEXTBEFORE($J194,";",1,0,1),Table2[[Label]:[Reference(s)]],6,FALSE)=0,"",VLOOKUP(_xlfn.TEXTBEFORE($J194,";",1,0,1),Table2[[Label]:[Reference(s)]],6,FALSE))</f>
        <v/>
      </c>
      <c r="N194" s="534" t="str">
        <f>IF(VLOOKUP(_xlfn.TEXTBEFORE($J194,";",1,0,1),Table2[[Label]:[Reference(s)]],7,FALSE)=0,"",VLOOKUP(_xlfn.TEXTBEFORE($J194,";",1,0,1),Table2[[Label]:[Reference(s)]],7,FALSE))</f>
        <v/>
      </c>
      <c r="O194" s="534">
        <f>IF(VLOOKUP(_xlfn.TEXTBEFORE($J194,";",1,0,1),Table2[[Label]:[Reference(s)]],8,FALSE)=0,"",VLOOKUP(_xlfn.TEXTBEFORE($J194,";",1,0,1),Table2[[Label]:[Reference(s)]],8,FALSE))</f>
        <v>500</v>
      </c>
      <c r="P194" s="534" t="str">
        <f>IF(VLOOKUP(_xlfn.TEXTBEFORE($J194,";",1,0,1),Table2[[Label]:[Reference(s)]],9,FALSE)=0,"",VLOOKUP(_xlfn.TEXTBEFORE($J194,";",1,0,1),Table2[[Label]:[Reference(s)]],9,FALSE))</f>
        <v/>
      </c>
      <c r="Q194" s="534" t="str">
        <f>IF(VLOOKUP(_xlfn.TEXTBEFORE($J194,";",1,0,1),Table2[[Label]:[Reference(s)]],10,FALSE)=0,"",VLOOKUP(_xlfn.TEXTBEFORE($J194,";",1,0,1),Table2[[Label]:[Reference(s)]],10,FALSE))</f>
        <v/>
      </c>
      <c r="R194" s="534" t="str">
        <f>IFERROR(MID(IF(VLOOKUP(_xlfn.TEXTBEFORE($J194,";",1,0,1),Table2[[Label]:[Reference(s)]],13,FALSE)=0,"",VLOOKUP(_xlfn.TEXTBEFORE($J194,";",1,0,1),Table2[[Label]:[Reference(s)]],13,FALSE)), FIND("(10)", IF(VLOOKUP(_xlfn.TEXTBEFORE($J194,";",1,0,1),Table2[[Label]:[Reference(s)]],13,FALSE)=0,"",VLOOKUP(_xlfn.TEXTBEFORE($J194,";",1,0,1),Table2[[Label]:[Reference(s)]],13,FALSE))), LEN(IF(VLOOKUP(_xlfn.TEXTBEFORE($J194,";",1,0,1),Table2[[Label]:[Reference(s)]],13,FALSE)=0,"",VLOOKUP(_xlfn.TEXTBEFORE($J194,";",1,0,1),Table2[[Label]:[Reference(s)]],13,FALSE)))),"")</f>
        <v/>
      </c>
      <c r="S194" s="550" t="str">
        <f>IF(VLOOKUP(_xlfn.TEXTBEFORE($J194,";",1,0,1),Table2[[Label]:[Reference(s)]],14,FALSE)=0,"",VLOOKUP(_xlfn.TEXTBEFORE($J194,";",1,0,1),Table2[[Label]:[Reference(s)]],14,FALSE))</f>
        <v>(1) Appendix I to Part 200, Title 2</v>
      </c>
    </row>
    <row r="195" spans="1:19" ht="38.25" x14ac:dyDescent="0.25">
      <c r="A195" s="696">
        <v>5.04</v>
      </c>
      <c r="B195" s="620" t="s">
        <v>2359</v>
      </c>
      <c r="C195" s="620" t="s">
        <v>2175</v>
      </c>
      <c r="D195" s="620" t="s">
        <v>2360</v>
      </c>
      <c r="E195" s="556" t="s">
        <v>2361</v>
      </c>
      <c r="F195" s="557" t="s">
        <v>2362</v>
      </c>
      <c r="G195" s="558" t="str">
        <f>IF(VLOOKUP(_xlfn.TEXTBEFORE($J195,";",1,0,1),Table2[[Label]:[Reference(s)]],2,FALSE)=0,"",VLOOKUP(_xlfn.TEXTBEFORE($J195,";",1,0,1),Table2[[Label]:[Reference(s)]],2,FALSE))</f>
        <v>The date upon which the notification window for a grant award officially begins.</v>
      </c>
      <c r="H195" s="557" t="s">
        <v>4124</v>
      </c>
      <c r="I195" s="557" t="s">
        <v>1639</v>
      </c>
      <c r="J195" s="559" t="s">
        <v>1134</v>
      </c>
      <c r="K195" s="555" t="s">
        <v>1640</v>
      </c>
      <c r="L195" s="558" t="str">
        <f>IF(VLOOKUP(_xlfn.TEXTBEFORE($J195,";",1,0,1),Table2[[Label]:[Reference(s)]],5,FALSE)=0,"",VLOOKUP(_xlfn.TEXTBEFORE($J195,";",1,0,1),Table2[[Label]:[Reference(s)]],5,FALSE))</f>
        <v>Date</v>
      </c>
      <c r="M195" s="558" t="str">
        <f>IF(VLOOKUP(_xlfn.TEXTBEFORE($J195,";",1,0,1),Table2[[Label]:[Reference(s)]],6,FALSE)=0,"",VLOOKUP(_xlfn.TEXTBEFORE($J195,";",1,0,1),Table2[[Label]:[Reference(s)]],6,FALSE))</f>
        <v>YYYYMMDD</v>
      </c>
      <c r="N195" s="558" t="str">
        <f>IF(VLOOKUP(_xlfn.TEXTBEFORE($J195,";",1,0,1),Table2[[Label]:[Reference(s)]],7,FALSE)=0,"",VLOOKUP(_xlfn.TEXTBEFORE($J195,";",1,0,1),Table2[[Label]:[Reference(s)]],7,FALSE))</f>
        <v/>
      </c>
      <c r="O195" s="558">
        <f>IF(VLOOKUP(_xlfn.TEXTBEFORE($J195,";",1,0,1),Table2[[Label]:[Reference(s)]],8,FALSE)=0,"",VLOOKUP(_xlfn.TEXTBEFORE($J195,";",1,0,1),Table2[[Label]:[Reference(s)]],8,FALSE))</f>
        <v>8</v>
      </c>
      <c r="P195" s="558" t="str">
        <f>IF(VLOOKUP(_xlfn.TEXTBEFORE($J195,";",1,0,1),Table2[[Label]:[Reference(s)]],9,FALSE)=0,"",VLOOKUP(_xlfn.TEXTBEFORE($J195,";",1,0,1),Table2[[Label]:[Reference(s)]],9,FALSE))</f>
        <v/>
      </c>
      <c r="Q195" s="558" t="str">
        <f>IF(VLOOKUP(_xlfn.TEXTBEFORE($J195,";",1,0,1),Table2[[Label]:[Reference(s)]],10,FALSE)=0,"",VLOOKUP(_xlfn.TEXTBEFORE($J195,";",1,0,1),Table2[[Label]:[Reference(s)]],10,FALSE))</f>
        <v/>
      </c>
      <c r="R195" s="558" t="str">
        <f>IFERROR(MID(IF(VLOOKUP(_xlfn.TEXTBEFORE($J195,";",1,0,1),Table2[[Label]:[Reference(s)]],13,FALSE)=0,"",VLOOKUP(_xlfn.TEXTBEFORE($J195,";",1,0,1),Table2[[Label]:[Reference(s)]],13,FALSE)), FIND("(10)", IF(VLOOKUP(_xlfn.TEXTBEFORE($J195,";",1,0,1),Table2[[Label]:[Reference(s)]],13,FALSE)=0,"",VLOOKUP(_xlfn.TEXTBEFORE($J195,";",1,0,1),Table2[[Label]:[Reference(s)]],13,FALSE))), LEN(IF(VLOOKUP(_xlfn.TEXTBEFORE($J195,";",1,0,1),Table2[[Label]:[Reference(s)]],13,FALSE)=0,"",VLOOKUP(_xlfn.TEXTBEFORE($J195,";",1,0,1),Table2[[Label]:[Reference(s)]],13,FALSE)))),"")</f>
        <v/>
      </c>
      <c r="S195" s="560" t="str">
        <f>IF(VLOOKUP(_xlfn.TEXTBEFORE($J195,";",1,0,1),Table2[[Label]:[Reference(s)]],14,FALSE)=0,"",VLOOKUP(_xlfn.TEXTBEFORE($J195,";",1,0,1),Table2[[Label]:[Reference(s)]],14,FALSE))</f>
        <v>(1) Appendix I to Part 200, Title 2</v>
      </c>
    </row>
    <row r="196" spans="1:19" ht="51.75" customHeight="1" x14ac:dyDescent="0.25">
      <c r="A196" s="697"/>
      <c r="B196" s="610"/>
      <c r="C196" s="610"/>
      <c r="D196" s="610"/>
      <c r="E196" s="546" t="s">
        <v>2363</v>
      </c>
      <c r="F196" s="547" t="s">
        <v>2364</v>
      </c>
      <c r="G196" s="534" t="str">
        <f>IF(VLOOKUP(_xlfn.TEXTBEFORE($J196,";",1,0,1),Table2[[Label]:[Reference(s)]],2,FALSE)=0,"",VLOOKUP(_xlfn.TEXTBEFORE($J196,";",1,0,1),Table2[[Label]:[Reference(s)]],2,FALSE))</f>
        <v>The date upon which the notification window for a grant award officially closes.</v>
      </c>
      <c r="H196" s="547" t="s">
        <v>4126</v>
      </c>
      <c r="I196" s="547" t="s">
        <v>1639</v>
      </c>
      <c r="J196" s="548" t="s">
        <v>1132</v>
      </c>
      <c r="K196" s="549" t="s">
        <v>1640</v>
      </c>
      <c r="L196" s="534" t="str">
        <f>IF(VLOOKUP(_xlfn.TEXTBEFORE($J196,";",1,0,1),Table2[[Label]:[Reference(s)]],5,FALSE)=0,"",VLOOKUP(_xlfn.TEXTBEFORE($J196,";",1,0,1),Table2[[Label]:[Reference(s)]],5,FALSE))</f>
        <v>Date</v>
      </c>
      <c r="M196" s="534" t="str">
        <f>IF(VLOOKUP(_xlfn.TEXTBEFORE($J196,";",1,0,1),Table2[[Label]:[Reference(s)]],6,FALSE)=0,"",VLOOKUP(_xlfn.TEXTBEFORE($J196,";",1,0,1),Table2[[Label]:[Reference(s)]],6,FALSE))</f>
        <v>YYYYMMDD</v>
      </c>
      <c r="N196" s="534" t="str">
        <f>IF(VLOOKUP(_xlfn.TEXTBEFORE($J196,";",1,0,1),Table2[[Label]:[Reference(s)]],7,FALSE)=0,"",VLOOKUP(_xlfn.TEXTBEFORE($J196,";",1,0,1),Table2[[Label]:[Reference(s)]],7,FALSE))</f>
        <v/>
      </c>
      <c r="O196" s="534">
        <f>IF(VLOOKUP(_xlfn.TEXTBEFORE($J196,";",1,0,1),Table2[[Label]:[Reference(s)]],8,FALSE)=0,"",VLOOKUP(_xlfn.TEXTBEFORE($J196,";",1,0,1),Table2[[Label]:[Reference(s)]],8,FALSE))</f>
        <v>8</v>
      </c>
      <c r="P196" s="534" t="str">
        <f>IF(VLOOKUP(_xlfn.TEXTBEFORE($J196,";",1,0,1),Table2[[Label]:[Reference(s)]],9,FALSE)=0,"",VLOOKUP(_xlfn.TEXTBEFORE($J196,";",1,0,1),Table2[[Label]:[Reference(s)]],9,FALSE))</f>
        <v/>
      </c>
      <c r="Q196" s="534" t="str">
        <f>IF(VLOOKUP(_xlfn.TEXTBEFORE($J196,";",1,0,1),Table2[[Label]:[Reference(s)]],10,FALSE)=0,"",VLOOKUP(_xlfn.TEXTBEFORE($J196,";",1,0,1),Table2[[Label]:[Reference(s)]],10,FALSE))</f>
        <v/>
      </c>
      <c r="R196" s="534" t="str">
        <f>IFERROR(MID(IF(VLOOKUP(_xlfn.TEXTBEFORE($J196,";",1,0,1),Table2[[Label]:[Reference(s)]],13,FALSE)=0,"",VLOOKUP(_xlfn.TEXTBEFORE($J196,";",1,0,1),Table2[[Label]:[Reference(s)]],13,FALSE)), FIND("(10)", IF(VLOOKUP(_xlfn.TEXTBEFORE($J196,";",1,0,1),Table2[[Label]:[Reference(s)]],13,FALSE)=0,"",VLOOKUP(_xlfn.TEXTBEFORE($J196,";",1,0,1),Table2[[Label]:[Reference(s)]],13,FALSE))), LEN(IF(VLOOKUP(_xlfn.TEXTBEFORE($J196,";",1,0,1),Table2[[Label]:[Reference(s)]],13,FALSE)=0,"",VLOOKUP(_xlfn.TEXTBEFORE($J196,";",1,0,1),Table2[[Label]:[Reference(s)]],13,FALSE)))),"")</f>
        <v/>
      </c>
      <c r="S196" s="550" t="str">
        <f>IF(VLOOKUP(_xlfn.TEXTBEFORE($J196,";",1,0,1),Table2[[Label]:[Reference(s)]],14,FALSE)=0,"",VLOOKUP(_xlfn.TEXTBEFORE($J196,";",1,0,1),Table2[[Label]:[Reference(s)]],14,FALSE))</f>
        <v>(1) Appendix I to Part 200, Title 2</v>
      </c>
    </row>
    <row r="197" spans="1:19" ht="66" customHeight="1" x14ac:dyDescent="0.25">
      <c r="A197" s="697"/>
      <c r="B197" s="610"/>
      <c r="C197" s="610"/>
      <c r="D197" s="610"/>
      <c r="E197" s="546" t="s">
        <v>2365</v>
      </c>
      <c r="F197" s="547" t="s">
        <v>2366</v>
      </c>
      <c r="G197" s="534" t="str">
        <f>IF(VLOOKUP(_xlfn.TEXTBEFORE($J197,";",1,0,1),Table2[[Label]:[Reference(s)]],2,FALSE)=0,"",VLOOKUP(_xlfn.TEXTBEFORE($J197,";",1,0,1),Table2[[Label]:[Reference(s)]],2,FALSE))</f>
        <v>A description of  or URL link to what successful applicants can expect in terms of the timing of grant award notification, including an estimated application processing and applicant notification timeframe for rolling submissions when specific award notification period dates are not provided.</v>
      </c>
      <c r="H197" s="547" t="s">
        <v>4125</v>
      </c>
      <c r="I197" s="547" t="s">
        <v>1639</v>
      </c>
      <c r="J197" s="548" t="s">
        <v>1130</v>
      </c>
      <c r="K197" s="549" t="s">
        <v>1640</v>
      </c>
      <c r="L197" s="534" t="str">
        <f>IF(VLOOKUP(_xlfn.TEXTBEFORE($J197,";",1,0,1),Table2[[Label]:[Reference(s)]],5,FALSE)=0,"",VLOOKUP(_xlfn.TEXTBEFORE($J197,";",1,0,1),Table2[[Label]:[Reference(s)]],5,FALSE))</f>
        <v>String</v>
      </c>
      <c r="M197" s="534" t="str">
        <f>IF(VLOOKUP(_xlfn.TEXTBEFORE($J197,";",1,0,1),Table2[[Label]:[Reference(s)]],6,FALSE)=0,"",VLOOKUP(_xlfn.TEXTBEFORE($J197,";",1,0,1),Table2[[Label]:[Reference(s)]],6,FALSE))</f>
        <v/>
      </c>
      <c r="N197" s="534" t="str">
        <f>IF(VLOOKUP(_xlfn.TEXTBEFORE($J197,";",1,0,1),Table2[[Label]:[Reference(s)]],7,FALSE)=0,"",VLOOKUP(_xlfn.TEXTBEFORE($J197,";",1,0,1),Table2[[Label]:[Reference(s)]],7,FALSE))</f>
        <v/>
      </c>
      <c r="O197" s="534">
        <f>IF(VLOOKUP(_xlfn.TEXTBEFORE($J197,";",1,0,1),Table2[[Label]:[Reference(s)]],8,FALSE)=0,"",VLOOKUP(_xlfn.TEXTBEFORE($J197,";",1,0,1),Table2[[Label]:[Reference(s)]],8,FALSE))</f>
        <v>500</v>
      </c>
      <c r="P197" s="534" t="str">
        <f>IF(VLOOKUP(_xlfn.TEXTBEFORE($J197,";",1,0,1),Table2[[Label]:[Reference(s)]],9,FALSE)=0,"",VLOOKUP(_xlfn.TEXTBEFORE($J197,";",1,0,1),Table2[[Label]:[Reference(s)]],9,FALSE))</f>
        <v/>
      </c>
      <c r="Q197" s="534" t="str">
        <f>IF(VLOOKUP(_xlfn.TEXTBEFORE($J197,";",1,0,1),Table2[[Label]:[Reference(s)]],10,FALSE)=0,"",VLOOKUP(_xlfn.TEXTBEFORE($J197,";",1,0,1),Table2[[Label]:[Reference(s)]],10,FALSE))</f>
        <v/>
      </c>
      <c r="R197" s="534" t="str">
        <f>IFERROR(MID(IF(VLOOKUP(_xlfn.TEXTBEFORE($J197,";",1,0,1),Table2[[Label]:[Reference(s)]],13,FALSE)=0,"",VLOOKUP(_xlfn.TEXTBEFORE($J197,";",1,0,1),Table2[[Label]:[Reference(s)]],13,FALSE)), FIND("(10)", IF(VLOOKUP(_xlfn.TEXTBEFORE($J197,";",1,0,1),Table2[[Label]:[Reference(s)]],13,FALSE)=0,"",VLOOKUP(_xlfn.TEXTBEFORE($J197,";",1,0,1),Table2[[Label]:[Reference(s)]],13,FALSE))), LEN(IF(VLOOKUP(_xlfn.TEXTBEFORE($J197,";",1,0,1),Table2[[Label]:[Reference(s)]],13,FALSE)=0,"",VLOOKUP(_xlfn.TEXTBEFORE($J197,";",1,0,1),Table2[[Label]:[Reference(s)]],13,FALSE)))),"")</f>
        <v/>
      </c>
      <c r="S197" s="550" t="str">
        <f>IF(VLOOKUP(_xlfn.TEXTBEFORE($J197,";",1,0,1),Table2[[Label]:[Reference(s)]],14,FALSE)=0,"",VLOOKUP(_xlfn.TEXTBEFORE($J197,";",1,0,1),Table2[[Label]:[Reference(s)]],14,FALSE))</f>
        <v>(1) Appendix I to Part 200, Title 2</v>
      </c>
    </row>
    <row r="198" spans="1:19" ht="51" x14ac:dyDescent="0.25">
      <c r="A198" s="697"/>
      <c r="B198" s="610"/>
      <c r="C198" s="610"/>
      <c r="D198" s="610"/>
      <c r="E198" s="692" t="s">
        <v>2367</v>
      </c>
      <c r="F198" s="610" t="s">
        <v>2368</v>
      </c>
      <c r="G198" s="534" t="str">
        <f>IF(VLOOKUP(_xlfn.TEXTBEFORE($J198,";",1,0,1),Table2[[Label]:[Reference(s)]],2,FALSE)=0,"",VLOOKUP(_xlfn.TEXTBEFORE($J198,";",1,0,1),Table2[[Label]:[Reference(s)]],2,FALSE))</f>
        <v>A code that indicates the method by which awardees can expect to receive their award notice information.</v>
      </c>
      <c r="H198" s="547" t="s">
        <v>1633</v>
      </c>
      <c r="I198" s="547" t="s">
        <v>1694</v>
      </c>
      <c r="J198" s="548" t="s">
        <v>1136</v>
      </c>
      <c r="K198" s="549" t="s">
        <v>1640</v>
      </c>
      <c r="L198" s="534" t="str">
        <f>IF(VLOOKUP(_xlfn.TEXTBEFORE($J198,";",1,0,1),Table2[[Label]:[Reference(s)]],5,FALSE)=0,"",VLOOKUP(_xlfn.TEXTBEFORE($J198,";",1,0,1),Table2[[Label]:[Reference(s)]],5,FALSE))</f>
        <v>String</v>
      </c>
      <c r="M198" s="534" t="str">
        <f>IF(VLOOKUP(_xlfn.TEXTBEFORE($J198,";",1,0,1),Table2[[Label]:[Reference(s)]],6,FALSE)=0,"",VLOOKUP(_xlfn.TEXTBEFORE($J198,";",1,0,1),Table2[[Label]:[Reference(s)]],6,FALSE))</f>
        <v>A</v>
      </c>
      <c r="N198" s="534" t="str">
        <f>IF(VLOOKUP(_xlfn.TEXTBEFORE($J198,";",1,0,1),Table2[[Label]:[Reference(s)]],7,FALSE)=0,"",VLOOKUP(_xlfn.TEXTBEFORE($J198,";",1,0,1),Table2[[Label]:[Reference(s)]],7,FALSE))</f>
        <v/>
      </c>
      <c r="O198" s="534">
        <f>IF(VLOOKUP(_xlfn.TEXTBEFORE($J198,";",1,0,1),Table2[[Label]:[Reference(s)]],8,FALSE)=0,"",VLOOKUP(_xlfn.TEXTBEFORE($J198,";",1,0,1),Table2[[Label]:[Reference(s)]],8,FALSE))</f>
        <v>1</v>
      </c>
      <c r="P198" s="534" t="str">
        <f>IF(VLOOKUP(_xlfn.TEXTBEFORE($J198,";",1,0,1),Table2[[Label]:[Reference(s)]],9,FALSE)=0,"",VLOOKUP(_xlfn.TEXTBEFORE($J198,";",1,0,1),Table2[[Label]:[Reference(s)]],9,FALSE))</f>
        <v>E = Email;
G = Grants.gov (Workspace or System to System);
O = Other</v>
      </c>
      <c r="Q198" s="534" t="str">
        <f>IF(VLOOKUP(_xlfn.TEXTBEFORE($J198,";",1,0,1),Table2[[Label]:[Reference(s)]],10,FALSE)=0,"",VLOOKUP(_xlfn.TEXTBEFORE($J198,";",1,0,1),Table2[[Label]:[Reference(s)]],10,FALSE))</f>
        <v/>
      </c>
      <c r="R198" s="534" t="str">
        <f>IFERROR(MID(IF(VLOOKUP(_xlfn.TEXTBEFORE($J198,";",1,0,1),Table2[[Label]:[Reference(s)]],13,FALSE)=0,"",VLOOKUP(_xlfn.TEXTBEFORE($J198,";",1,0,1),Table2[[Label]:[Reference(s)]],13,FALSE)), FIND("(10)", IF(VLOOKUP(_xlfn.TEXTBEFORE($J198,";",1,0,1),Table2[[Label]:[Reference(s)]],13,FALSE)=0,"",VLOOKUP(_xlfn.TEXTBEFORE($J198,";",1,0,1),Table2[[Label]:[Reference(s)]],13,FALSE))), LEN(IF(VLOOKUP(_xlfn.TEXTBEFORE($J198,";",1,0,1),Table2[[Label]:[Reference(s)]],13,FALSE)=0,"",VLOOKUP(_xlfn.TEXTBEFORE($J198,";",1,0,1),Table2[[Label]:[Reference(s)]],13,FALSE)))),"")</f>
        <v/>
      </c>
      <c r="S198" s="550" t="str">
        <f>IF(VLOOKUP(_xlfn.TEXTBEFORE($J198,";",1,0,1),Table2[[Label]:[Reference(s)]],14,FALSE)=0,"",VLOOKUP(_xlfn.TEXTBEFORE($J198,";",1,0,1),Table2[[Label]:[Reference(s)]],14,FALSE))</f>
        <v>(1) Appendix I to Part 200, Title 2</v>
      </c>
    </row>
    <row r="199" spans="1:19" ht="82.5" customHeight="1" x14ac:dyDescent="0.25">
      <c r="A199" s="697"/>
      <c r="B199" s="610"/>
      <c r="C199" s="610"/>
      <c r="D199" s="610"/>
      <c r="E199" s="692"/>
      <c r="F199" s="610"/>
      <c r="G199" s="535" t="str">
        <f>IF(VLOOKUP(_xlfn.TEXTBEFORE($J199,";",1,0,1),Table2[[Label]:[Reference(s)]],2,FALSE)=0,"",VLOOKUP(_xlfn.TEXTBEFORE($J199,";",1,0,1),Table2[[Label]:[Reference(s)]],2,FALSE))</f>
        <v>The name of the "Other" funding opportunity project award notification type.</v>
      </c>
      <c r="H199" s="551" t="s">
        <v>4127</v>
      </c>
      <c r="I199" s="551" t="s">
        <v>1639</v>
      </c>
      <c r="J199" s="548" t="s">
        <v>1128</v>
      </c>
      <c r="K199" s="549" t="s">
        <v>1640</v>
      </c>
      <c r="L199" s="535" t="str">
        <f>IF(VLOOKUP(_xlfn.TEXTBEFORE($J199,";",1,0,1),Table2[[Label]:[Reference(s)]],5,FALSE)=0,"",VLOOKUP(_xlfn.TEXTBEFORE($J199,";",1,0,1),Table2[[Label]:[Reference(s)]],5,FALSE))</f>
        <v>String</v>
      </c>
      <c r="M199" s="535" t="str">
        <f>IF(VLOOKUP(_xlfn.TEXTBEFORE($J199,";",1,0,1),Table2[[Label]:[Reference(s)]],6,FALSE)=0,"",VLOOKUP(_xlfn.TEXTBEFORE($J199,";",1,0,1),Table2[[Label]:[Reference(s)]],6,FALSE))</f>
        <v/>
      </c>
      <c r="N199" s="535" t="str">
        <f>IF(VLOOKUP(_xlfn.TEXTBEFORE($J199,";",1,0,1),Table2[[Label]:[Reference(s)]],7,FALSE)=0,"",VLOOKUP(_xlfn.TEXTBEFORE($J199,";",1,0,1),Table2[[Label]:[Reference(s)]],7,FALSE))</f>
        <v/>
      </c>
      <c r="O199" s="535" t="str">
        <f>IF(VLOOKUP(_xlfn.TEXTBEFORE($J199,";",1,0,1),Table2[[Label]:[Reference(s)]],8,FALSE)=0,"",VLOOKUP(_xlfn.TEXTBEFORE($J199,";",1,0,1),Table2[[Label]:[Reference(s)]],8,FALSE))</f>
        <v/>
      </c>
      <c r="P199" s="535" t="str">
        <f>IF(VLOOKUP(_xlfn.TEXTBEFORE($J199,";",1,0,1),Table2[[Label]:[Reference(s)]],9,FALSE)=0,"",VLOOKUP(_xlfn.TEXTBEFORE($J199,";",1,0,1),Table2[[Label]:[Reference(s)]],9,FALSE))</f>
        <v/>
      </c>
      <c r="Q199" s="535" t="str">
        <f>IF(VLOOKUP(_xlfn.TEXTBEFORE($J199,";",1,0,1),Table2[[Label]:[Reference(s)]],10,FALSE)=0,"",VLOOKUP(_xlfn.TEXTBEFORE($J199,";",1,0,1),Table2[[Label]:[Reference(s)]],10,FALSE))</f>
        <v/>
      </c>
      <c r="R199" s="535" t="str">
        <f>IFERROR(MID(IF(VLOOKUP(_xlfn.TEXTBEFORE($J199,";",1,0,1),Table2[[Label]:[Reference(s)]],13,FALSE)=0,"",VLOOKUP(_xlfn.TEXTBEFORE($J199,";",1,0,1),Table2[[Label]:[Reference(s)]],13,FALSE)), FIND("(10)", IF(VLOOKUP(_xlfn.TEXTBEFORE($J199,";",1,0,1),Table2[[Label]:[Reference(s)]],13,FALSE)=0,"",VLOOKUP(_xlfn.TEXTBEFORE($J199,";",1,0,1),Table2[[Label]:[Reference(s)]],13,FALSE))), LEN(IF(VLOOKUP(_xlfn.TEXTBEFORE($J199,";",1,0,1),Table2[[Label]:[Reference(s)]],13,FALSE)=0,"",VLOOKUP(_xlfn.TEXTBEFORE($J199,";",1,0,1),Table2[[Label]:[Reference(s)]],13,FALSE)))),"")</f>
        <v/>
      </c>
      <c r="S199" s="550" t="str">
        <f>IF(VLOOKUP(_xlfn.TEXTBEFORE($J199,";",1,0,1),Table2[[Label]:[Reference(s)]],14,FALSE)=0,"",VLOOKUP(_xlfn.TEXTBEFORE($J199,";",1,0,1),Table2[[Label]:[Reference(s)]],14,FALSE))</f>
        <v>(1) Appendix I to Part 200, Title 2</v>
      </c>
    </row>
    <row r="200" spans="1:19" ht="76.5" x14ac:dyDescent="0.25">
      <c r="A200" s="697"/>
      <c r="B200" s="610"/>
      <c r="C200" s="610"/>
      <c r="D200" s="610"/>
      <c r="E200" s="546" t="s">
        <v>2369</v>
      </c>
      <c r="F200" s="547" t="s">
        <v>2370</v>
      </c>
      <c r="G200" s="534" t="str">
        <f>IF(VLOOKUP(_xlfn.TEXTBEFORE($J200,";",1,0,1),Table2[[Label]:[Reference(s)]],2,FALSE)=0,"",VLOOKUP(_xlfn.TEXTBEFORE($J200,";",1,0,1),Table2[[Label]:[Reference(s)]],2,FALSE))</f>
        <v>The description or URL link associated with the "Other" funding opportunity project award notification type.</v>
      </c>
      <c r="H200" s="551" t="s">
        <v>4128</v>
      </c>
      <c r="I200" s="547" t="s">
        <v>1639</v>
      </c>
      <c r="J200" s="548" t="s">
        <v>1125</v>
      </c>
      <c r="K200" s="549" t="s">
        <v>1640</v>
      </c>
      <c r="L200" s="534" t="str">
        <f>IF(VLOOKUP(_xlfn.TEXTBEFORE($J200,";",1,0,1),Table2[[Label]:[Reference(s)]],5,FALSE)=0,"",VLOOKUP(_xlfn.TEXTBEFORE($J200,";",1,0,1),Table2[[Label]:[Reference(s)]],5,FALSE))</f>
        <v>String</v>
      </c>
      <c r="M200" s="534" t="str">
        <f>IF(VLOOKUP(_xlfn.TEXTBEFORE($J200,";",1,0,1),Table2[[Label]:[Reference(s)]],6,FALSE)=0,"",VLOOKUP(_xlfn.TEXTBEFORE($J200,";",1,0,1),Table2[[Label]:[Reference(s)]],6,FALSE))</f>
        <v/>
      </c>
      <c r="N200" s="534" t="str">
        <f>IF(VLOOKUP(_xlfn.TEXTBEFORE($J200,";",1,0,1),Table2[[Label]:[Reference(s)]],7,FALSE)=0,"",VLOOKUP(_xlfn.TEXTBEFORE($J200,";",1,0,1),Table2[[Label]:[Reference(s)]],7,FALSE))</f>
        <v/>
      </c>
      <c r="O200" s="534">
        <f>IF(VLOOKUP(_xlfn.TEXTBEFORE($J200,";",1,0,1),Table2[[Label]:[Reference(s)]],8,FALSE)=0,"",VLOOKUP(_xlfn.TEXTBEFORE($J200,";",1,0,1),Table2[[Label]:[Reference(s)]],8,FALSE))</f>
        <v>255</v>
      </c>
      <c r="P200" s="534" t="str">
        <f>IF(VLOOKUP(_xlfn.TEXTBEFORE($J200,";",1,0,1),Table2[[Label]:[Reference(s)]],9,FALSE)=0,"",VLOOKUP(_xlfn.TEXTBEFORE($J200,";",1,0,1),Table2[[Label]:[Reference(s)]],9,FALSE))</f>
        <v/>
      </c>
      <c r="Q200" s="534" t="str">
        <f>IF(VLOOKUP(_xlfn.TEXTBEFORE($J200,";",1,0,1),Table2[[Label]:[Reference(s)]],10,FALSE)=0,"",VLOOKUP(_xlfn.TEXTBEFORE($J200,";",1,0,1),Table2[[Label]:[Reference(s)]],10,FALSE))</f>
        <v/>
      </c>
      <c r="R200" s="534" t="str">
        <f>IFERROR(MID(IF(VLOOKUP(_xlfn.TEXTBEFORE($J200,";",1,0,1),Table2[[Label]:[Reference(s)]],13,FALSE)=0,"",VLOOKUP(_xlfn.TEXTBEFORE($J200,";",1,0,1),Table2[[Label]:[Reference(s)]],13,FALSE)), FIND("(10)", IF(VLOOKUP(_xlfn.TEXTBEFORE($J200,";",1,0,1),Table2[[Label]:[Reference(s)]],13,FALSE)=0,"",VLOOKUP(_xlfn.TEXTBEFORE($J200,";",1,0,1),Table2[[Label]:[Reference(s)]],13,FALSE))), LEN(IF(VLOOKUP(_xlfn.TEXTBEFORE($J200,";",1,0,1),Table2[[Label]:[Reference(s)]],13,FALSE)=0,"",VLOOKUP(_xlfn.TEXTBEFORE($J200,";",1,0,1),Table2[[Label]:[Reference(s)]],13,FALSE)))),"")</f>
        <v/>
      </c>
      <c r="S200" s="550" t="str">
        <f>IF(VLOOKUP(_xlfn.TEXTBEFORE($J200,";",1,0,1),Table2[[Label]:[Reference(s)]],14,FALSE)=0,"",VLOOKUP(_xlfn.TEXTBEFORE($J200,";",1,0,1),Table2[[Label]:[Reference(s)]],14,FALSE))</f>
        <v>(1) Appendix I to Part 200, Title 2</v>
      </c>
    </row>
    <row r="201" spans="1:19" ht="51" x14ac:dyDescent="0.25">
      <c r="A201" s="697"/>
      <c r="B201" s="610"/>
      <c r="C201" s="610"/>
      <c r="D201" s="610"/>
      <c r="E201" s="546" t="s">
        <v>2371</v>
      </c>
      <c r="F201" s="547" t="s">
        <v>2372</v>
      </c>
      <c r="G201" s="534" t="str">
        <f>IF(VLOOKUP(_xlfn.TEXTBEFORE($J201,";",1,0,1),Table2[[Label]:[Reference(s)]],2,FALSE)=0,"",VLOOKUP(_xlfn.TEXTBEFORE($J201,";",1,0,1),Table2[[Label]:[Reference(s)]],2,FALSE))</f>
        <v>A brief description or URL link to an external site describing what a successful applicant can expect to receive, including notices of application selection for award (separate from the award notice) and agency policies surrounding pre-award activities and cost.</v>
      </c>
      <c r="H201" s="547" t="s">
        <v>1633</v>
      </c>
      <c r="I201" s="547" t="s">
        <v>1639</v>
      </c>
      <c r="J201" s="548" t="s">
        <v>2373</v>
      </c>
      <c r="K201" s="549" t="s">
        <v>1640</v>
      </c>
      <c r="L201" s="534" t="str">
        <f>IF(VLOOKUP(_xlfn.TEXTBEFORE($J201,";",1,0,1),Table2[[Label]:[Reference(s)]],5,FALSE)=0,"",VLOOKUP(_xlfn.TEXTBEFORE($J201,";",1,0,1),Table2[[Label]:[Reference(s)]],5,FALSE))</f>
        <v>String</v>
      </c>
      <c r="M201" s="534" t="str">
        <f>IF(VLOOKUP(_xlfn.TEXTBEFORE($J201,";",1,0,1),Table2[[Label]:[Reference(s)]],6,FALSE)=0,"",VLOOKUP(_xlfn.TEXTBEFORE($J201,";",1,0,1),Table2[[Label]:[Reference(s)]],6,FALSE))</f>
        <v/>
      </c>
      <c r="N201" s="534" t="str">
        <f>IF(VLOOKUP(_xlfn.TEXTBEFORE($J201,";",1,0,1),Table2[[Label]:[Reference(s)]],7,FALSE)=0,"",VLOOKUP(_xlfn.TEXTBEFORE($J201,";",1,0,1),Table2[[Label]:[Reference(s)]],7,FALSE))</f>
        <v/>
      </c>
      <c r="O201" s="534">
        <f>IF(VLOOKUP(_xlfn.TEXTBEFORE($J201,";",1,0,1),Table2[[Label]:[Reference(s)]],8,FALSE)=0,"",VLOOKUP(_xlfn.TEXTBEFORE($J201,";",1,0,1),Table2[[Label]:[Reference(s)]],8,FALSE))</f>
        <v>5000</v>
      </c>
      <c r="P201" s="534" t="str">
        <f>IF(VLOOKUP(_xlfn.TEXTBEFORE($J201,";",1,0,1),Table2[[Label]:[Reference(s)]],9,FALSE)=0,"",VLOOKUP(_xlfn.TEXTBEFORE($J201,";",1,0,1),Table2[[Label]:[Reference(s)]],9,FALSE))</f>
        <v/>
      </c>
      <c r="Q201" s="534" t="str">
        <f>IF(VLOOKUP(_xlfn.TEXTBEFORE($J201,";",1,0,1),Table2[[Label]:[Reference(s)]],10,FALSE)=0,"",VLOOKUP(_xlfn.TEXTBEFORE($J201,";",1,0,1),Table2[[Label]:[Reference(s)]],10,FALSE))</f>
        <v/>
      </c>
      <c r="R201" s="534" t="str">
        <f>IFERROR(MID(IF(VLOOKUP(_xlfn.TEXTBEFORE($J201,";",1,0,1),Table2[[Label]:[Reference(s)]],13,FALSE)=0,"",VLOOKUP(_xlfn.TEXTBEFORE($J201,";",1,0,1),Table2[[Label]:[Reference(s)]],13,FALSE)), FIND("(10)", IF(VLOOKUP(_xlfn.TEXTBEFORE($J201,";",1,0,1),Table2[[Label]:[Reference(s)]],13,FALSE)=0,"",VLOOKUP(_xlfn.TEXTBEFORE($J201,";",1,0,1),Table2[[Label]:[Reference(s)]],13,FALSE))), LEN(IF(VLOOKUP(_xlfn.TEXTBEFORE($J201,";",1,0,1),Table2[[Label]:[Reference(s)]],13,FALSE)=0,"",VLOOKUP(_xlfn.TEXTBEFORE($J201,";",1,0,1),Table2[[Label]:[Reference(s)]],13,FALSE)))),"")</f>
        <v/>
      </c>
      <c r="S201" s="550" t="str">
        <f>IF(VLOOKUP(_xlfn.TEXTBEFORE($J201,";",1,0,1),Table2[[Label]:[Reference(s)]],14,FALSE)=0,"",VLOOKUP(_xlfn.TEXTBEFORE($J201,";",1,0,1),Table2[[Label]:[Reference(s)]],14,FALSE))</f>
        <v>(1) Appendix I to Part 200, Title 2</v>
      </c>
    </row>
    <row r="202" spans="1:19" ht="39" thickBot="1" x14ac:dyDescent="0.3">
      <c r="A202" s="697"/>
      <c r="B202" s="610"/>
      <c r="C202" s="610"/>
      <c r="D202" s="610"/>
      <c r="E202" s="546" t="s">
        <v>2374</v>
      </c>
      <c r="F202" s="547" t="s">
        <v>2375</v>
      </c>
      <c r="G202" s="534" t="str">
        <f>IF(VLOOKUP(_xlfn.TEXTBEFORE($J202,";",1,0,1),Table2[[Label]:[Reference(s)]],2,FALSE)=0,"",VLOOKUP(_xlfn.TEXTBEFORE($J202,";",1,0,1),Table2[[Label]:[Reference(s)]],2,FALSE))</f>
        <v>A brief description or URL link to an external site describing the timing, form, and content of notifications to unsuccessful applicants.</v>
      </c>
      <c r="H202" s="547" t="s">
        <v>1633</v>
      </c>
      <c r="I202" s="547" t="s">
        <v>1639</v>
      </c>
      <c r="J202" s="548" t="s">
        <v>2376</v>
      </c>
      <c r="K202" s="549" t="s">
        <v>1640</v>
      </c>
      <c r="L202" s="534" t="str">
        <f>IF(VLOOKUP(_xlfn.TEXTBEFORE($J202,";",1,0,1),Table2[[Label]:[Reference(s)]],5,FALSE)=0,"",VLOOKUP(_xlfn.TEXTBEFORE($J202,";",1,0,1),Table2[[Label]:[Reference(s)]],5,FALSE))</f>
        <v>String</v>
      </c>
      <c r="M202" s="534" t="str">
        <f>IF(VLOOKUP(_xlfn.TEXTBEFORE($J202,";",1,0,1),Table2[[Label]:[Reference(s)]],6,FALSE)=0,"",VLOOKUP(_xlfn.TEXTBEFORE($J202,";",1,0,1),Table2[[Label]:[Reference(s)]],6,FALSE))</f>
        <v/>
      </c>
      <c r="N202" s="534" t="str">
        <f>IF(VLOOKUP(_xlfn.TEXTBEFORE($J202,";",1,0,1),Table2[[Label]:[Reference(s)]],7,FALSE)=0,"",VLOOKUP(_xlfn.TEXTBEFORE($J202,";",1,0,1),Table2[[Label]:[Reference(s)]],7,FALSE))</f>
        <v/>
      </c>
      <c r="O202" s="534">
        <f>IF(VLOOKUP(_xlfn.TEXTBEFORE($J202,";",1,0,1),Table2[[Label]:[Reference(s)]],8,FALSE)=0,"",VLOOKUP(_xlfn.TEXTBEFORE($J202,";",1,0,1),Table2[[Label]:[Reference(s)]],8,FALSE))</f>
        <v>5000</v>
      </c>
      <c r="P202" s="534" t="str">
        <f>IF(VLOOKUP(_xlfn.TEXTBEFORE($J202,";",1,0,1),Table2[[Label]:[Reference(s)]],9,FALSE)=0,"",VLOOKUP(_xlfn.TEXTBEFORE($J202,";",1,0,1),Table2[[Label]:[Reference(s)]],9,FALSE))</f>
        <v/>
      </c>
      <c r="Q202" s="534" t="str">
        <f>IF(VLOOKUP(_xlfn.TEXTBEFORE($J202,";",1,0,1),Table2[[Label]:[Reference(s)]],10,FALSE)=0,"",VLOOKUP(_xlfn.TEXTBEFORE($J202,";",1,0,1),Table2[[Label]:[Reference(s)]],10,FALSE))</f>
        <v/>
      </c>
      <c r="R202" s="534" t="str">
        <f>IFERROR(MID(IF(VLOOKUP(_xlfn.TEXTBEFORE($J202,";",1,0,1),Table2[[Label]:[Reference(s)]],13,FALSE)=0,"",VLOOKUP(_xlfn.TEXTBEFORE($J202,";",1,0,1),Table2[[Label]:[Reference(s)]],13,FALSE)), FIND("(10)", IF(VLOOKUP(_xlfn.TEXTBEFORE($J202,";",1,0,1),Table2[[Label]:[Reference(s)]],13,FALSE)=0,"",VLOOKUP(_xlfn.TEXTBEFORE($J202,";",1,0,1),Table2[[Label]:[Reference(s)]],13,FALSE))), LEN(IF(VLOOKUP(_xlfn.TEXTBEFORE($J202,";",1,0,1),Table2[[Label]:[Reference(s)]],13,FALSE)=0,"",VLOOKUP(_xlfn.TEXTBEFORE($J202,";",1,0,1),Table2[[Label]:[Reference(s)]],13,FALSE)))),"")</f>
        <v/>
      </c>
      <c r="S202" s="550" t="str">
        <f>IF(VLOOKUP(_xlfn.TEXTBEFORE($J202,";",1,0,1),Table2[[Label]:[Reference(s)]],14,FALSE)=0,"",VLOOKUP(_xlfn.TEXTBEFORE($J202,";",1,0,1),Table2[[Label]:[Reference(s)]],14,FALSE))</f>
        <v>(1) Appendix I to Part 200, Title 2</v>
      </c>
    </row>
    <row r="203" spans="1:19" ht="60.75" customHeight="1" x14ac:dyDescent="0.25">
      <c r="A203" s="696">
        <v>6.01</v>
      </c>
      <c r="B203" s="620" t="s">
        <v>2377</v>
      </c>
      <c r="C203" s="620" t="s">
        <v>2175</v>
      </c>
      <c r="D203" s="620" t="s">
        <v>2308</v>
      </c>
      <c r="E203" s="556" t="s">
        <v>1789</v>
      </c>
      <c r="F203" s="557" t="s">
        <v>2378</v>
      </c>
      <c r="G203" s="558" t="str">
        <f>IF(VLOOKUP(_xlfn.TEXTBEFORE($J203,";",1,0,1),Table2[[Label]:[Reference(s)]],2,FALSE)=0,"",VLOOKUP(_xlfn.TEXTBEFORE($J203,";",1,0,1),Table2[[Label]:[Reference(s)]],2,FALSE))</f>
        <v>A code that indicates the type of terms and conditions identified.</v>
      </c>
      <c r="H203" s="557" t="s">
        <v>1633</v>
      </c>
      <c r="I203" s="557" t="s">
        <v>1684</v>
      </c>
      <c r="J203" s="559" t="s">
        <v>861</v>
      </c>
      <c r="K203" s="555" t="s">
        <v>1640</v>
      </c>
      <c r="L203" s="558" t="str">
        <f>IF(VLOOKUP(_xlfn.TEXTBEFORE($J203,";",1,0,1),Table2[[Label]:[Reference(s)]],5,FALSE)=0,"",VLOOKUP(_xlfn.TEXTBEFORE($J203,";",1,0,1),Table2[[Label]:[Reference(s)]],5,FALSE))</f>
        <v>String</v>
      </c>
      <c r="M203" s="558" t="str">
        <f>IF(VLOOKUP(_xlfn.TEXTBEFORE($J203,";",1,0,1),Table2[[Label]:[Reference(s)]],6,FALSE)=0,"",VLOOKUP(_xlfn.TEXTBEFORE($J203,";",1,0,1),Table2[[Label]:[Reference(s)]],6,FALSE))</f>
        <v>A</v>
      </c>
      <c r="N203" s="558">
        <f>IF(VLOOKUP(_xlfn.TEXTBEFORE($J203,";",1,0,1),Table2[[Label]:[Reference(s)]],7,FALSE)=0,"",VLOOKUP(_xlfn.TEXTBEFORE($J203,";",1,0,1),Table2[[Label]:[Reference(s)]],7,FALSE))</f>
        <v>1</v>
      </c>
      <c r="O203" s="558">
        <f>IF(VLOOKUP(_xlfn.TEXTBEFORE($J203,";",1,0,1),Table2[[Label]:[Reference(s)]],8,FALSE)=0,"",VLOOKUP(_xlfn.TEXTBEFORE($J203,";",1,0,1),Table2[[Label]:[Reference(s)]],8,FALSE))</f>
        <v>1</v>
      </c>
      <c r="P203" s="558" t="str">
        <f>IF(VLOOKUP(_xlfn.TEXTBEFORE($J203,";",1,0,1),Table2[[Label]:[Reference(s)]],9,FALSE)=0,"",VLOOKUP(_xlfn.TEXTBEFORE($J203,";",1,0,1),Table2[[Label]:[Reference(s)]],9,FALSE))</f>
        <v>A = Agency-Specific;
G = General;
P = Program-Specific</v>
      </c>
      <c r="Q203" s="558" t="str">
        <f>IF(VLOOKUP(_xlfn.TEXTBEFORE($J203,";",1,0,1),Table2[[Label]:[Reference(s)]],10,FALSE)=0,"",VLOOKUP(_xlfn.TEXTBEFORE($J203,";",1,0,1),Table2[[Label]:[Reference(s)]],10,FALSE))</f>
        <v>A = Terms and conditions specific to the agency;
G = General terms and conditions;
P = Terms and conditions specific the program</v>
      </c>
      <c r="R203" s="558" t="str">
        <f>IFERROR(MID(IF(VLOOKUP(_xlfn.TEXTBEFORE($J203,";",1,0,1),Table2[[Label]:[Reference(s)]],13,FALSE)=0,"",VLOOKUP(_xlfn.TEXTBEFORE($J203,";",1,0,1),Table2[[Label]:[Reference(s)]],13,FALSE)), FIND("(10)", IF(VLOOKUP(_xlfn.TEXTBEFORE($J203,";",1,0,1),Table2[[Label]:[Reference(s)]],13,FALSE)=0,"",VLOOKUP(_xlfn.TEXTBEFORE($J203,";",1,0,1),Table2[[Label]:[Reference(s)]],13,FALSE))), LEN(IF(VLOOKUP(_xlfn.TEXTBEFORE($J203,";",1,0,1),Table2[[Label]:[Reference(s)]],13,FALSE)=0,"",VLOOKUP(_xlfn.TEXTBEFORE($J203,";",1,0,1),Table2[[Label]:[Reference(s)]],13,FALSE)))),"")</f>
        <v/>
      </c>
      <c r="S203" s="560" t="str">
        <f>IF(VLOOKUP(_xlfn.TEXTBEFORE($J203,";",1,0,1),Table2[[Label]:[Reference(s)]],14,FALSE)=0,"",VLOOKUP(_xlfn.TEXTBEFORE($J203,";",1,0,1),Table2[[Label]:[Reference(s)]],14,FALSE))</f>
        <v>(1) Appendix I to Part 200, Title 2</v>
      </c>
    </row>
    <row r="204" spans="1:19" ht="60.75" customHeight="1" x14ac:dyDescent="0.25">
      <c r="A204" s="697"/>
      <c r="B204" s="610"/>
      <c r="C204" s="610"/>
      <c r="D204" s="610"/>
      <c r="E204" s="546" t="s">
        <v>2379</v>
      </c>
      <c r="F204" s="547" t="s">
        <v>2380</v>
      </c>
      <c r="G204" s="534" t="str">
        <f>IF(VLOOKUP(_xlfn.TEXTBEFORE($J204,";",1,0,1),Table2[[Label]:[Reference(s)]],2,FALSE)=0,"",VLOOKUP(_xlfn.TEXTBEFORE($J204,";",1,0,1),Table2[[Label]:[Reference(s)]],2,FALSE))</f>
        <v>A short name or title associated with a grant program's terms and conditions</v>
      </c>
      <c r="H204" s="547" t="s">
        <v>1633</v>
      </c>
      <c r="I204" s="547" t="s">
        <v>1639</v>
      </c>
      <c r="J204" s="548" t="s">
        <v>859</v>
      </c>
      <c r="K204" s="549" t="s">
        <v>1640</v>
      </c>
      <c r="L204" s="534" t="str">
        <f>IF(VLOOKUP(_xlfn.TEXTBEFORE($J204,";",1,0,1),Table2[[Label]:[Reference(s)]],5,FALSE)=0,"",VLOOKUP(_xlfn.TEXTBEFORE($J204,";",1,0,1),Table2[[Label]:[Reference(s)]],5,FALSE))</f>
        <v>String</v>
      </c>
      <c r="M204" s="534" t="str">
        <f>IF(VLOOKUP(_xlfn.TEXTBEFORE($J204,";",1,0,1),Table2[[Label]:[Reference(s)]],6,FALSE)=0,"",VLOOKUP(_xlfn.TEXTBEFORE($J204,";",1,0,1),Table2[[Label]:[Reference(s)]],6,FALSE))</f>
        <v/>
      </c>
      <c r="N204" s="534" t="str">
        <f>IF(VLOOKUP(_xlfn.TEXTBEFORE($J204,";",1,0,1),Table2[[Label]:[Reference(s)]],7,FALSE)=0,"",VLOOKUP(_xlfn.TEXTBEFORE($J204,";",1,0,1),Table2[[Label]:[Reference(s)]],7,FALSE))</f>
        <v/>
      </c>
      <c r="O204" s="534">
        <f>IF(VLOOKUP(_xlfn.TEXTBEFORE($J204,";",1,0,1),Table2[[Label]:[Reference(s)]],8,FALSE)=0,"",VLOOKUP(_xlfn.TEXTBEFORE($J204,";",1,0,1),Table2[[Label]:[Reference(s)]],8,FALSE))</f>
        <v>255</v>
      </c>
      <c r="P204" s="534" t="str">
        <f>IF(VLOOKUP(_xlfn.TEXTBEFORE($J204,";",1,0,1),Table2[[Label]:[Reference(s)]],9,FALSE)=0,"",VLOOKUP(_xlfn.TEXTBEFORE($J204,";",1,0,1),Table2[[Label]:[Reference(s)]],9,FALSE))</f>
        <v/>
      </c>
      <c r="Q204" s="534" t="str">
        <f>IF(VLOOKUP(_xlfn.TEXTBEFORE($J204,";",1,0,1),Table2[[Label]:[Reference(s)]],10,FALSE)=0,"",VLOOKUP(_xlfn.TEXTBEFORE($J204,";",1,0,1),Table2[[Label]:[Reference(s)]],10,FALSE))</f>
        <v/>
      </c>
      <c r="R204" s="534" t="str">
        <f>IFERROR(MID(IF(VLOOKUP(_xlfn.TEXTBEFORE($J204,";",1,0,1),Table2[[Label]:[Reference(s)]],13,FALSE)=0,"",VLOOKUP(_xlfn.TEXTBEFORE($J204,";",1,0,1),Table2[[Label]:[Reference(s)]],13,FALSE)), FIND("(10)", IF(VLOOKUP(_xlfn.TEXTBEFORE($J204,";",1,0,1),Table2[[Label]:[Reference(s)]],13,FALSE)=0,"",VLOOKUP(_xlfn.TEXTBEFORE($J204,";",1,0,1),Table2[[Label]:[Reference(s)]],13,FALSE))), LEN(IF(VLOOKUP(_xlfn.TEXTBEFORE($J204,";",1,0,1),Table2[[Label]:[Reference(s)]],13,FALSE)=0,"",VLOOKUP(_xlfn.TEXTBEFORE($J204,";",1,0,1),Table2[[Label]:[Reference(s)]],13,FALSE)))),"")</f>
        <v/>
      </c>
      <c r="S204" s="550" t="str">
        <f>IF(VLOOKUP(_xlfn.TEXTBEFORE($J204,";",1,0,1),Table2[[Label]:[Reference(s)]],14,FALSE)=0,"",VLOOKUP(_xlfn.TEXTBEFORE($J204,";",1,0,1),Table2[[Label]:[Reference(s)]],14,FALSE))</f>
        <v>(1) Appendix I to Part 200, Title 2</v>
      </c>
    </row>
    <row r="205" spans="1:19" ht="60.75" customHeight="1" thickBot="1" x14ac:dyDescent="0.3">
      <c r="A205" s="698"/>
      <c r="B205" s="621"/>
      <c r="C205" s="621"/>
      <c r="D205" s="621"/>
      <c r="E205" s="563" t="s">
        <v>2381</v>
      </c>
      <c r="F205" s="564" t="s">
        <v>2382</v>
      </c>
      <c r="G205" s="567" t="str">
        <f>IF(VLOOKUP(_xlfn.TEXTBEFORE($J205,";",1,0,1),Table2[[Label]:[Reference(s)]],2,FALSE)=0,"",VLOOKUP(_xlfn.TEXTBEFORE($J205,";",1,0,1),Table2[[Label]:[Reference(s)]],2,FALSE))</f>
        <v>A description of any terms and conditions associated with the grants program (assistance listing) that could apply to the awards based on the particular circumstances of the effort to be supported. A URL may be provided.</v>
      </c>
      <c r="H205" s="564" t="s">
        <v>1633</v>
      </c>
      <c r="I205" s="564" t="s">
        <v>1639</v>
      </c>
      <c r="J205" s="568" t="s">
        <v>857</v>
      </c>
      <c r="K205" s="562" t="s">
        <v>1640</v>
      </c>
      <c r="L205" s="567" t="str">
        <f>IF(VLOOKUP(_xlfn.TEXTBEFORE($J205,";",1,0,1),Table2[[Label]:[Reference(s)]],5,FALSE)=0,"",VLOOKUP(_xlfn.TEXTBEFORE($J205,";",1,0,1),Table2[[Label]:[Reference(s)]],5,FALSE))</f>
        <v>String</v>
      </c>
      <c r="M205" s="567" t="str">
        <f>IF(VLOOKUP(_xlfn.TEXTBEFORE($J205,";",1,0,1),Table2[[Label]:[Reference(s)]],6,FALSE)=0,"",VLOOKUP(_xlfn.TEXTBEFORE($J205,";",1,0,1),Table2[[Label]:[Reference(s)]],6,FALSE))</f>
        <v/>
      </c>
      <c r="N205" s="567" t="str">
        <f>IF(VLOOKUP(_xlfn.TEXTBEFORE($J205,";",1,0,1),Table2[[Label]:[Reference(s)]],7,FALSE)=0,"",VLOOKUP(_xlfn.TEXTBEFORE($J205,";",1,0,1),Table2[[Label]:[Reference(s)]],7,FALSE))</f>
        <v/>
      </c>
      <c r="O205" s="567">
        <f>IF(VLOOKUP(_xlfn.TEXTBEFORE($J205,";",1,0,1),Table2[[Label]:[Reference(s)]],8,FALSE)=0,"",VLOOKUP(_xlfn.TEXTBEFORE($J205,";",1,0,1),Table2[[Label]:[Reference(s)]],8,FALSE))</f>
        <v>10000</v>
      </c>
      <c r="P205" s="567" t="str">
        <f>IF(VLOOKUP(_xlfn.TEXTBEFORE($J205,";",1,0,1),Table2[[Label]:[Reference(s)]],9,FALSE)=0,"",VLOOKUP(_xlfn.TEXTBEFORE($J205,";",1,0,1),Table2[[Label]:[Reference(s)]],9,FALSE))</f>
        <v/>
      </c>
      <c r="Q205" s="567" t="str">
        <f>IF(VLOOKUP(_xlfn.TEXTBEFORE($J205,";",1,0,1),Table2[[Label]:[Reference(s)]],10,FALSE)=0,"",VLOOKUP(_xlfn.TEXTBEFORE($J205,";",1,0,1),Table2[[Label]:[Reference(s)]],10,FALSE))</f>
        <v/>
      </c>
      <c r="R205" s="567" t="str">
        <f>IFERROR(MID(IF(VLOOKUP(_xlfn.TEXTBEFORE($J205,";",1,0,1),Table2[[Label]:[Reference(s)]],13,FALSE)=0,"",VLOOKUP(_xlfn.TEXTBEFORE($J205,";",1,0,1),Table2[[Label]:[Reference(s)]],13,FALSE)), FIND("(10)", IF(VLOOKUP(_xlfn.TEXTBEFORE($J205,";",1,0,1),Table2[[Label]:[Reference(s)]],13,FALSE)=0,"",VLOOKUP(_xlfn.TEXTBEFORE($J205,";",1,0,1),Table2[[Label]:[Reference(s)]],13,FALSE))), LEN(IF(VLOOKUP(_xlfn.TEXTBEFORE($J205,";",1,0,1),Table2[[Label]:[Reference(s)]],13,FALSE)=0,"",VLOOKUP(_xlfn.TEXTBEFORE($J205,";",1,0,1),Table2[[Label]:[Reference(s)]],13,FALSE)))),"")</f>
        <v/>
      </c>
      <c r="S205" s="569" t="str">
        <f>IF(VLOOKUP(_xlfn.TEXTBEFORE($J205,";",1,0,1),Table2[[Label]:[Reference(s)]],14,FALSE)=0,"",VLOOKUP(_xlfn.TEXTBEFORE($J205,";",1,0,1),Table2[[Label]:[Reference(s)]],14,FALSE))</f>
        <v>(1) Appendix I to Part 200, Title 2</v>
      </c>
    </row>
    <row r="206" spans="1:19" ht="61.5" customHeight="1" x14ac:dyDescent="0.25">
      <c r="A206" s="697">
        <v>6.02</v>
      </c>
      <c r="B206" s="610" t="s">
        <v>2383</v>
      </c>
      <c r="C206" s="610" t="s">
        <v>2175</v>
      </c>
      <c r="D206" s="610" t="s">
        <v>2384</v>
      </c>
      <c r="E206" s="546" t="s">
        <v>1793</v>
      </c>
      <c r="F206" s="547" t="s">
        <v>4562</v>
      </c>
      <c r="G206" s="534" t="str">
        <f>IF(VLOOKUP(_xlfn.TEXTBEFORE($J206,";",1,0,1),Table2[[Label]:[Reference(s)]],2,FALSE)=0,"",VLOOKUP(_xlfn.TEXTBEFORE($J206,";",1,0,1),Table2[[Label]:[Reference(s)]],2,FALSE))</f>
        <v>A short name or title associated with a grant program's policies.</v>
      </c>
      <c r="H206" s="547" t="s">
        <v>1638</v>
      </c>
      <c r="I206" s="547" t="s">
        <v>1639</v>
      </c>
      <c r="J206" s="548" t="s">
        <v>2385</v>
      </c>
      <c r="K206" s="549" t="s">
        <v>1640</v>
      </c>
      <c r="L206" s="534" t="str">
        <f>IF(VLOOKUP(_xlfn.TEXTBEFORE($J206,";",1,0,1),Table2[[Label]:[Reference(s)]],5,FALSE)=0,"",VLOOKUP(_xlfn.TEXTBEFORE($J206,";",1,0,1),Table2[[Label]:[Reference(s)]],5,FALSE))</f>
        <v>String</v>
      </c>
      <c r="M206" s="534" t="str">
        <f>IF(VLOOKUP(_xlfn.TEXTBEFORE($J206,";",1,0,1),Table2[[Label]:[Reference(s)]],6,FALSE)=0,"",VLOOKUP(_xlfn.TEXTBEFORE($J206,";",1,0,1),Table2[[Label]:[Reference(s)]],6,FALSE))</f>
        <v/>
      </c>
      <c r="N206" s="534" t="str">
        <f>IF(VLOOKUP(_xlfn.TEXTBEFORE($J206,";",1,0,1),Table2[[Label]:[Reference(s)]],7,FALSE)=0,"",VLOOKUP(_xlfn.TEXTBEFORE($J206,";",1,0,1),Table2[[Label]:[Reference(s)]],7,FALSE))</f>
        <v/>
      </c>
      <c r="O206" s="534">
        <f>IF(VLOOKUP(_xlfn.TEXTBEFORE($J206,";",1,0,1),Table2[[Label]:[Reference(s)]],8,FALSE)=0,"",VLOOKUP(_xlfn.TEXTBEFORE($J206,";",1,0,1),Table2[[Label]:[Reference(s)]],8,FALSE))</f>
        <v>500</v>
      </c>
      <c r="P206" s="534" t="str">
        <f>IF(VLOOKUP(_xlfn.TEXTBEFORE($J206,";",1,0,1),Table2[[Label]:[Reference(s)]],9,FALSE)=0,"",VLOOKUP(_xlfn.TEXTBEFORE($J206,";",1,0,1),Table2[[Label]:[Reference(s)]],9,FALSE))</f>
        <v/>
      </c>
      <c r="Q206" s="534" t="str">
        <f>IF(VLOOKUP(_xlfn.TEXTBEFORE($J206,";",1,0,1),Table2[[Label]:[Reference(s)]],10,FALSE)=0,"",VLOOKUP(_xlfn.TEXTBEFORE($J206,";",1,0,1),Table2[[Label]:[Reference(s)]],10,FALSE))</f>
        <v/>
      </c>
      <c r="R206" s="534" t="str">
        <f>IFERROR(MID(IF(VLOOKUP(_xlfn.TEXTBEFORE($J206,";",1,0,1),Table2[[Label]:[Reference(s)]],13,FALSE)=0,"",VLOOKUP(_xlfn.TEXTBEFORE($J206,";",1,0,1),Table2[[Label]:[Reference(s)]],13,FALSE)), FIND("(10)", IF(VLOOKUP(_xlfn.TEXTBEFORE($J206,";",1,0,1),Table2[[Label]:[Reference(s)]],13,FALSE)=0,"",VLOOKUP(_xlfn.TEXTBEFORE($J206,";",1,0,1),Table2[[Label]:[Reference(s)]],13,FALSE))), LEN(IF(VLOOKUP(_xlfn.TEXTBEFORE($J206,";",1,0,1),Table2[[Label]:[Reference(s)]],13,FALSE)=0,"",VLOOKUP(_xlfn.TEXTBEFORE($J206,";",1,0,1),Table2[[Label]:[Reference(s)]],13,FALSE)))),"")</f>
        <v/>
      </c>
      <c r="S206" s="550" t="str">
        <f>IF(VLOOKUP(_xlfn.TEXTBEFORE($J206,";",1,0,1),Table2[[Label]:[Reference(s)]],14,FALSE)=0,"",VLOOKUP(_xlfn.TEXTBEFORE($J206,";",1,0,1),Table2[[Label]:[Reference(s)]],14,FALSE))</f>
        <v>(1) Appendix I to Part 200, Title 2</v>
      </c>
    </row>
    <row r="207" spans="1:19" ht="55.5" customHeight="1" x14ac:dyDescent="0.25">
      <c r="A207" s="697"/>
      <c r="B207" s="610"/>
      <c r="C207" s="610"/>
      <c r="D207" s="610"/>
      <c r="E207" s="546" t="s">
        <v>1795</v>
      </c>
      <c r="F207" s="547" t="s">
        <v>2386</v>
      </c>
      <c r="G207" s="534" t="str">
        <f>IF(VLOOKUP(_xlfn.TEXTBEFORE($J207,";",1,0,1),Table2[[Label]:[Reference(s)]],2,FALSE)=0,"",VLOOKUP(_xlfn.TEXTBEFORE($J207,";",1,0,1),Table2[[Label]:[Reference(s)]],2,FALSE))</f>
        <v>A description of the grant program (assistance listing) policies and procedures.</v>
      </c>
      <c r="H207" s="547" t="s">
        <v>1638</v>
      </c>
      <c r="I207" s="547" t="s">
        <v>1639</v>
      </c>
      <c r="J207" s="548" t="s">
        <v>2387</v>
      </c>
      <c r="K207" s="549" t="s">
        <v>1640</v>
      </c>
      <c r="L207" s="534" t="str">
        <f>IF(VLOOKUP(_xlfn.TEXTBEFORE($J207,";",1,0,1),Table2[[Label]:[Reference(s)]],5,FALSE)=0,"",VLOOKUP(_xlfn.TEXTBEFORE($J207,";",1,0,1),Table2[[Label]:[Reference(s)]],5,FALSE))</f>
        <v>String</v>
      </c>
      <c r="M207" s="534" t="str">
        <f>IF(VLOOKUP(_xlfn.TEXTBEFORE($J207,";",1,0,1),Table2[[Label]:[Reference(s)]],6,FALSE)=0,"",VLOOKUP(_xlfn.TEXTBEFORE($J207,";",1,0,1),Table2[[Label]:[Reference(s)]],6,FALSE))</f>
        <v/>
      </c>
      <c r="N207" s="534" t="str">
        <f>IF(VLOOKUP(_xlfn.TEXTBEFORE($J207,";",1,0,1),Table2[[Label]:[Reference(s)]],7,FALSE)=0,"",VLOOKUP(_xlfn.TEXTBEFORE($J207,";",1,0,1),Table2[[Label]:[Reference(s)]],7,FALSE))</f>
        <v/>
      </c>
      <c r="O207" s="534">
        <f>IF(VLOOKUP(_xlfn.TEXTBEFORE($J207,";",1,0,1),Table2[[Label]:[Reference(s)]],8,FALSE)=0,"",VLOOKUP(_xlfn.TEXTBEFORE($J207,";",1,0,1),Table2[[Label]:[Reference(s)]],8,FALSE))</f>
        <v>1500</v>
      </c>
      <c r="P207" s="534" t="str">
        <f>IF(VLOOKUP(_xlfn.TEXTBEFORE($J207,";",1,0,1),Table2[[Label]:[Reference(s)]],9,FALSE)=0,"",VLOOKUP(_xlfn.TEXTBEFORE($J207,";",1,0,1),Table2[[Label]:[Reference(s)]],9,FALSE))</f>
        <v/>
      </c>
      <c r="Q207" s="534" t="str">
        <f>IF(VLOOKUP(_xlfn.TEXTBEFORE($J207,";",1,0,1),Table2[[Label]:[Reference(s)]],10,FALSE)=0,"",VLOOKUP(_xlfn.TEXTBEFORE($J207,";",1,0,1),Table2[[Label]:[Reference(s)]],10,FALSE))</f>
        <v/>
      </c>
      <c r="R207" s="534" t="str">
        <f>IFERROR(MID(IF(VLOOKUP(_xlfn.TEXTBEFORE($J207,";",1,0,1),Table2[[Label]:[Reference(s)]],13,FALSE)=0,"",VLOOKUP(_xlfn.TEXTBEFORE($J207,";",1,0,1),Table2[[Label]:[Reference(s)]],13,FALSE)), FIND("(10)", IF(VLOOKUP(_xlfn.TEXTBEFORE($J207,";",1,0,1),Table2[[Label]:[Reference(s)]],13,FALSE)=0,"",VLOOKUP(_xlfn.TEXTBEFORE($J207,";",1,0,1),Table2[[Label]:[Reference(s)]],13,FALSE))), LEN(IF(VLOOKUP(_xlfn.TEXTBEFORE($J207,";",1,0,1),Table2[[Label]:[Reference(s)]],13,FALSE)=0,"",VLOOKUP(_xlfn.TEXTBEFORE($J207,";",1,0,1),Table2[[Label]:[Reference(s)]],13,FALSE)))),"")</f>
        <v/>
      </c>
      <c r="S207" s="550" t="str">
        <f>IF(VLOOKUP(_xlfn.TEXTBEFORE($J207,";",1,0,1),Table2[[Label]:[Reference(s)]],14,FALSE)=0,"",VLOOKUP(_xlfn.TEXTBEFORE($J207,";",1,0,1),Table2[[Label]:[Reference(s)]],14,FALSE))</f>
        <v>(1) Appendix I to Part 200, Title 2</v>
      </c>
    </row>
    <row r="208" spans="1:19" ht="26.25" thickBot="1" x14ac:dyDescent="0.3">
      <c r="A208" s="698"/>
      <c r="B208" s="621"/>
      <c r="C208" s="621"/>
      <c r="D208" s="621"/>
      <c r="E208" s="563" t="s">
        <v>2388</v>
      </c>
      <c r="F208" s="564" t="s">
        <v>2389</v>
      </c>
      <c r="G208" s="567" t="str">
        <f>IF(VLOOKUP(_xlfn.TEXTBEFORE($J208,";",1,0,1),Table2[[Label]:[Reference(s)]],2,FALSE)=0,"",VLOOKUP(_xlfn.TEXTBEFORE($J208,";",1,0,1),Table2[[Label]:[Reference(s)]],2,FALSE))</f>
        <v>The web address (URL) that houses agency policies associated with their grant programs.</v>
      </c>
      <c r="H208" s="564" t="s">
        <v>1638</v>
      </c>
      <c r="I208" s="564" t="s">
        <v>1639</v>
      </c>
      <c r="J208" s="568" t="s">
        <v>2390</v>
      </c>
      <c r="K208" s="562" t="s">
        <v>1640</v>
      </c>
      <c r="L208" s="567" t="str">
        <f>IF(VLOOKUP(_xlfn.TEXTBEFORE($J208,";",1,0,1),Table2[[Label]:[Reference(s)]],5,FALSE)=0,"",VLOOKUP(_xlfn.TEXTBEFORE($J208,";",1,0,1),Table2[[Label]:[Reference(s)]],5,FALSE))</f>
        <v>String</v>
      </c>
      <c r="M208" s="567" t="str">
        <f>IF(VLOOKUP(_xlfn.TEXTBEFORE($J208,";",1,0,1),Table2[[Label]:[Reference(s)]],6,FALSE)=0,"",VLOOKUP(_xlfn.TEXTBEFORE($J208,";",1,0,1),Table2[[Label]:[Reference(s)]],6,FALSE))</f>
        <v/>
      </c>
      <c r="N208" s="567" t="str">
        <f>IF(VLOOKUP(_xlfn.TEXTBEFORE($J208,";",1,0,1),Table2[[Label]:[Reference(s)]],7,FALSE)=0,"",VLOOKUP(_xlfn.TEXTBEFORE($J208,";",1,0,1),Table2[[Label]:[Reference(s)]],7,FALSE))</f>
        <v/>
      </c>
      <c r="O208" s="567">
        <f>IF(VLOOKUP(_xlfn.TEXTBEFORE($J208,";",1,0,1),Table2[[Label]:[Reference(s)]],8,FALSE)=0,"",VLOOKUP(_xlfn.TEXTBEFORE($J208,";",1,0,1),Table2[[Label]:[Reference(s)]],8,FALSE))</f>
        <v>255</v>
      </c>
      <c r="P208" s="567" t="str">
        <f>IF(VLOOKUP(_xlfn.TEXTBEFORE($J208,";",1,0,1),Table2[[Label]:[Reference(s)]],9,FALSE)=0,"",VLOOKUP(_xlfn.TEXTBEFORE($J208,";",1,0,1),Table2[[Label]:[Reference(s)]],9,FALSE))</f>
        <v/>
      </c>
      <c r="Q208" s="567" t="str">
        <f>IF(VLOOKUP(_xlfn.TEXTBEFORE($J208,";",1,0,1),Table2[[Label]:[Reference(s)]],10,FALSE)=0,"",VLOOKUP(_xlfn.TEXTBEFORE($J208,";",1,0,1),Table2[[Label]:[Reference(s)]],10,FALSE))</f>
        <v/>
      </c>
      <c r="R208" s="567" t="str">
        <f>IFERROR(MID(IF(VLOOKUP(_xlfn.TEXTBEFORE($J208,";",1,0,1),Table2[[Label]:[Reference(s)]],13,FALSE)=0,"",VLOOKUP(_xlfn.TEXTBEFORE($J208,";",1,0,1),Table2[[Label]:[Reference(s)]],13,FALSE)), FIND("(10)", IF(VLOOKUP(_xlfn.TEXTBEFORE($J208,";",1,0,1),Table2[[Label]:[Reference(s)]],13,FALSE)=0,"",VLOOKUP(_xlfn.TEXTBEFORE($J208,";",1,0,1),Table2[[Label]:[Reference(s)]],13,FALSE))), LEN(IF(VLOOKUP(_xlfn.TEXTBEFORE($J208,";",1,0,1),Table2[[Label]:[Reference(s)]],13,FALSE)=0,"",VLOOKUP(_xlfn.TEXTBEFORE($J208,";",1,0,1),Table2[[Label]:[Reference(s)]],13,FALSE)))),"")</f>
        <v/>
      </c>
      <c r="S208" s="569" t="str">
        <f>IF(VLOOKUP(_xlfn.TEXTBEFORE($J208,";",1,0,1),Table2[[Label]:[Reference(s)]],14,FALSE)=0,"",VLOOKUP(_xlfn.TEXTBEFORE($J208,";",1,0,1),Table2[[Label]:[Reference(s)]],14,FALSE))</f>
        <v>(1) Appendix I to Part 200, Title 2</v>
      </c>
    </row>
    <row r="209" spans="1:19" ht="63.75" x14ac:dyDescent="0.25">
      <c r="A209" s="697">
        <v>6.03</v>
      </c>
      <c r="B209" s="610" t="s">
        <v>2391</v>
      </c>
      <c r="C209" s="610" t="s">
        <v>2175</v>
      </c>
      <c r="D209" s="610" t="s">
        <v>2221</v>
      </c>
      <c r="E209" s="546" t="s">
        <v>1798</v>
      </c>
      <c r="F209" s="547" t="s">
        <v>1919</v>
      </c>
      <c r="G209" s="534" t="str">
        <f>IF(VLOOKUP(_xlfn.TEXTBEFORE($J209,";",1,0,1),Table2[[Label]:[Reference(s)]],2,FALSE)=0,"",VLOOKUP(_xlfn.TEXTBEFORE($J209,";",1,0,1),Table2[[Label]:[Reference(s)]],2,FALSE))</f>
        <v>A code that indicates the agency funding opportunity project payment method used to release awarded funding.</v>
      </c>
      <c r="H209" s="547" t="s">
        <v>1633</v>
      </c>
      <c r="I209" s="547" t="s">
        <v>4563</v>
      </c>
      <c r="J209" s="548" t="s">
        <v>1165</v>
      </c>
      <c r="K209" s="549" t="s">
        <v>1640</v>
      </c>
      <c r="L209" s="534" t="str">
        <f>IF(VLOOKUP(_xlfn.TEXTBEFORE($J209,";",1,0,1),Table2[[Label]:[Reference(s)]],5,FALSE)=0,"",VLOOKUP(_xlfn.TEXTBEFORE($J209,";",1,0,1),Table2[[Label]:[Reference(s)]],5,FALSE))</f>
        <v>String</v>
      </c>
      <c r="M209" s="534" t="str">
        <f>IF(VLOOKUP(_xlfn.TEXTBEFORE($J209,";",1,0,1),Table2[[Label]:[Reference(s)]],6,FALSE)=0,"",VLOOKUP(_xlfn.TEXTBEFORE($J209,";",1,0,1),Table2[[Label]:[Reference(s)]],6,FALSE))</f>
        <v>A</v>
      </c>
      <c r="N209" s="534" t="str">
        <f>IF(VLOOKUP(_xlfn.TEXTBEFORE($J209,";",1,0,1),Table2[[Label]:[Reference(s)]],7,FALSE)=0,"",VLOOKUP(_xlfn.TEXTBEFORE($J209,";",1,0,1),Table2[[Label]:[Reference(s)]],7,FALSE))</f>
        <v/>
      </c>
      <c r="O209" s="534">
        <f>IF(VLOOKUP(_xlfn.TEXTBEFORE($J209,";",1,0,1),Table2[[Label]:[Reference(s)]],8,FALSE)=0,"",VLOOKUP(_xlfn.TEXTBEFORE($J209,";",1,0,1),Table2[[Label]:[Reference(s)]],8,FALSE))</f>
        <v>1</v>
      </c>
      <c r="P209" s="534" t="str">
        <f>IF(VLOOKUP(_xlfn.TEXTBEFORE($J209,";",1,0,1),Table2[[Label]:[Reference(s)]],9,FALSE)=0,"",VLOOKUP(_xlfn.TEXTBEFORE($J209,";",1,0,1),Table2[[Label]:[Reference(s)]],9,FALSE))</f>
        <v>A = Advance;
R = Reimbursement;
T = Directive;
D = Determined at Time of Award</v>
      </c>
      <c r="Q209" s="534" t="str">
        <f>IF(VLOOKUP(_xlfn.TEXTBEFORE($J209,";",1,0,1),Table2[[Label]:[Reference(s)]],10,FALSE)=0,"",VLOOKUP(_xlfn.TEXTBEFORE($J209,";",1,0,1),Table2[[Label]:[Reference(s)]],10,FALSE))</f>
        <v/>
      </c>
      <c r="R209" s="534" t="str">
        <f>IFERROR(MID(IF(VLOOKUP(_xlfn.TEXTBEFORE($J209,";",1,0,1),Table2[[Label]:[Reference(s)]],13,FALSE)=0,"",VLOOKUP(_xlfn.TEXTBEFORE($J209,";",1,0,1),Table2[[Label]:[Reference(s)]],13,FALSE)), FIND("(10)", IF(VLOOKUP(_xlfn.TEXTBEFORE($J209,";",1,0,1),Table2[[Label]:[Reference(s)]],13,FALSE)=0,"",VLOOKUP(_xlfn.TEXTBEFORE($J209,";",1,0,1),Table2[[Label]:[Reference(s)]],13,FALSE))), LEN(IF(VLOOKUP(_xlfn.TEXTBEFORE($J209,";",1,0,1),Table2[[Label]:[Reference(s)]],13,FALSE)=0,"",VLOOKUP(_xlfn.TEXTBEFORE($J209,";",1,0,1),Table2[[Label]:[Reference(s)]],13,FALSE)))),"")</f>
        <v/>
      </c>
      <c r="S209" s="550" t="str">
        <f>IF(VLOOKUP(_xlfn.TEXTBEFORE($J209,";",1,0,1),Table2[[Label]:[Reference(s)]],14,FALSE)=0,"",VLOOKUP(_xlfn.TEXTBEFORE($J209,";",1,0,1),Table2[[Label]:[Reference(s)]],14,FALSE))</f>
        <v>(1) Appendix I to Part 200, Title 2</v>
      </c>
    </row>
    <row r="210" spans="1:19" ht="121.5" customHeight="1" x14ac:dyDescent="0.25">
      <c r="A210" s="697"/>
      <c r="B210" s="610"/>
      <c r="C210" s="610"/>
      <c r="D210" s="610"/>
      <c r="E210" s="546" t="s">
        <v>2392</v>
      </c>
      <c r="F210" s="547" t="s">
        <v>1921</v>
      </c>
      <c r="G210" s="534" t="str">
        <f>IF(VLOOKUP(_xlfn.TEXTBEFORE($J210,";",1,0,1),Table2[[Label]:[Reference(s)]],2,FALSE)=0,"",VLOOKUP(_xlfn.TEXTBEFORE($J210,";",1,0,1),Table2[[Label]:[Reference(s)]],2,FALSE))</f>
        <v>A code that indicates how frequently funding awarded by the agency funding opportunity project is released.</v>
      </c>
      <c r="H210" s="547" t="s">
        <v>1633</v>
      </c>
      <c r="I210" s="547" t="s">
        <v>4564</v>
      </c>
      <c r="J210" s="548" t="s">
        <v>1163</v>
      </c>
      <c r="K210" s="549" t="s">
        <v>1640</v>
      </c>
      <c r="L210" s="534" t="str">
        <f>IF(VLOOKUP(_xlfn.TEXTBEFORE($J210,";",1,0,1),Table2[[Label]:[Reference(s)]],5,FALSE)=0,"",VLOOKUP(_xlfn.TEXTBEFORE($J210,";",1,0,1),Table2[[Label]:[Reference(s)]],5,FALSE))</f>
        <v>String</v>
      </c>
      <c r="M210" s="534" t="str">
        <f>IF(VLOOKUP(_xlfn.TEXTBEFORE($J210,";",1,0,1),Table2[[Label]:[Reference(s)]],6,FALSE)=0,"",VLOOKUP(_xlfn.TEXTBEFORE($J210,";",1,0,1),Table2[[Label]:[Reference(s)]],6,FALSE))</f>
        <v>A</v>
      </c>
      <c r="N210" s="534" t="str">
        <f>IF(VLOOKUP(_xlfn.TEXTBEFORE($J210,";",1,0,1),Table2[[Label]:[Reference(s)]],7,FALSE)=0,"",VLOOKUP(_xlfn.TEXTBEFORE($J210,";",1,0,1),Table2[[Label]:[Reference(s)]],7,FALSE))</f>
        <v/>
      </c>
      <c r="O210" s="534">
        <f>IF(VLOOKUP(_xlfn.TEXTBEFORE($J210,";",1,0,1),Table2[[Label]:[Reference(s)]],8,FALSE)=0,"",VLOOKUP(_xlfn.TEXTBEFORE($J210,";",1,0,1),Table2[[Label]:[Reference(s)]],8,FALSE))</f>
        <v>1</v>
      </c>
      <c r="P210" s="534" t="str">
        <f>IF(VLOOKUP(_xlfn.TEXTBEFORE($J210,";",1,0,1),Table2[[Label]:[Reference(s)]],9,FALSE)=0,"",VLOOKUP(_xlfn.TEXTBEFORE($J210,";",1,0,1),Table2[[Label]:[Reference(s)]],9,FALSE))</f>
        <v>M = Monthly;
Q = Quarterly;
S = Semi-Annually;
A = Annually;
L = Lump Sum;
R = As Requested;
D = Determined at Time of Award;
O = Other</v>
      </c>
      <c r="Q210" s="534" t="str">
        <f>IF(VLOOKUP(_xlfn.TEXTBEFORE($J210,";",1,0,1),Table2[[Label]:[Reference(s)]],10,FALSE)=0,"",VLOOKUP(_xlfn.TEXTBEFORE($J210,";",1,0,1),Table2[[Label]:[Reference(s)]],10,FALSE))</f>
        <v/>
      </c>
      <c r="R210" s="534" t="str">
        <f>IFERROR(MID(IF(VLOOKUP(_xlfn.TEXTBEFORE($J210,";",1,0,1),Table2[[Label]:[Reference(s)]],13,FALSE)=0,"",VLOOKUP(_xlfn.TEXTBEFORE($J210,";",1,0,1),Table2[[Label]:[Reference(s)]],13,FALSE)), FIND("(10)", IF(VLOOKUP(_xlfn.TEXTBEFORE($J210,";",1,0,1),Table2[[Label]:[Reference(s)]],13,FALSE)=0,"",VLOOKUP(_xlfn.TEXTBEFORE($J210,";",1,0,1),Table2[[Label]:[Reference(s)]],13,FALSE))), LEN(IF(VLOOKUP(_xlfn.TEXTBEFORE($J210,";",1,0,1),Table2[[Label]:[Reference(s)]],13,FALSE)=0,"",VLOOKUP(_xlfn.TEXTBEFORE($J210,";",1,0,1),Table2[[Label]:[Reference(s)]],13,FALSE)))),"")</f>
        <v/>
      </c>
      <c r="S210" s="550" t="str">
        <f>IF(VLOOKUP(_xlfn.TEXTBEFORE($J210,";",1,0,1),Table2[[Label]:[Reference(s)]],14,FALSE)=0,"",VLOOKUP(_xlfn.TEXTBEFORE($J210,";",1,0,1),Table2[[Label]:[Reference(s)]],14,FALSE))</f>
        <v>(1) Appendix I to Part 200, Title 2</v>
      </c>
    </row>
    <row r="211" spans="1:19" ht="61.5" customHeight="1" thickBot="1" x14ac:dyDescent="0.3">
      <c r="A211" s="698"/>
      <c r="B211" s="621"/>
      <c r="C211" s="621"/>
      <c r="D211" s="621"/>
      <c r="E211" s="546" t="s">
        <v>2393</v>
      </c>
      <c r="F211" s="547" t="s">
        <v>1923</v>
      </c>
      <c r="G211" s="534" t="str">
        <f>IF(VLOOKUP(_xlfn.TEXTBEFORE($J211,";",1,0,1),Table2[[Label]:[Reference(s)]],2,FALSE)=0,"",VLOOKUP(_xlfn.TEXTBEFORE($J211,";",1,0,1),Table2[[Label]:[Reference(s)]],2,FALSE))</f>
        <v>A description of the interval at which agency funding opportunity project funding is distributed (e.g., determined after award execution and before initial funds disbursement), applicable when 'Other' is selected as the disbursement frequency.</v>
      </c>
      <c r="H211" s="547" t="s">
        <v>4565</v>
      </c>
      <c r="I211" s="564" t="s">
        <v>1639</v>
      </c>
      <c r="J211" s="548" t="s">
        <v>1167</v>
      </c>
      <c r="K211" s="549" t="s">
        <v>1640</v>
      </c>
      <c r="L211" s="534" t="str">
        <f>IF(VLOOKUP(_xlfn.TEXTBEFORE($J211,";",1,0,1),Table2[[Label]:[Reference(s)]],5,FALSE)=0,"",VLOOKUP(_xlfn.TEXTBEFORE($J211,";",1,0,1),Table2[[Label]:[Reference(s)]],5,FALSE))</f>
        <v>String</v>
      </c>
      <c r="M211" s="534" t="str">
        <f>IF(VLOOKUP(_xlfn.TEXTBEFORE($J211,";",1,0,1),Table2[[Label]:[Reference(s)]],6,FALSE)=0,"",VLOOKUP(_xlfn.TEXTBEFORE($J211,";",1,0,1),Table2[[Label]:[Reference(s)]],6,FALSE))</f>
        <v/>
      </c>
      <c r="N211" s="534" t="str">
        <f>IF(VLOOKUP(_xlfn.TEXTBEFORE($J211,";",1,0,1),Table2[[Label]:[Reference(s)]],7,FALSE)=0,"",VLOOKUP(_xlfn.TEXTBEFORE($J211,";",1,0,1),Table2[[Label]:[Reference(s)]],7,FALSE))</f>
        <v/>
      </c>
      <c r="O211" s="534" t="str">
        <f>IF(VLOOKUP(_xlfn.TEXTBEFORE($J211,";",1,0,1),Table2[[Label]:[Reference(s)]],8,FALSE)=0,"",VLOOKUP(_xlfn.TEXTBEFORE($J211,";",1,0,1),Table2[[Label]:[Reference(s)]],8,FALSE))</f>
        <v>(3) 2000</v>
      </c>
      <c r="P211" s="534" t="str">
        <f>IF(VLOOKUP(_xlfn.TEXTBEFORE($J211,";",1,0,1),Table2[[Label]:[Reference(s)]],9,FALSE)=0,"",VLOOKUP(_xlfn.TEXTBEFORE($J211,";",1,0,1),Table2[[Label]:[Reference(s)]],9,FALSE))</f>
        <v/>
      </c>
      <c r="Q211" s="534" t="str">
        <f>IF(VLOOKUP(_xlfn.TEXTBEFORE($J211,";",1,0,1),Table2[[Label]:[Reference(s)]],10,FALSE)=0,"",VLOOKUP(_xlfn.TEXTBEFORE($J211,";",1,0,1),Table2[[Label]:[Reference(s)]],10,FALSE))</f>
        <v/>
      </c>
      <c r="R211" s="534" t="str">
        <f>IFERROR(MID(IF(VLOOKUP(_xlfn.TEXTBEFORE($J211,";",1,0,1),Table2[[Label]:[Reference(s)]],13,FALSE)=0,"",VLOOKUP(_xlfn.TEXTBEFORE($J211,";",1,0,1),Table2[[Label]:[Reference(s)]],13,FALSE)), FIND("(10)", IF(VLOOKUP(_xlfn.TEXTBEFORE($J211,";",1,0,1),Table2[[Label]:[Reference(s)]],13,FALSE)=0,"",VLOOKUP(_xlfn.TEXTBEFORE($J211,";",1,0,1),Table2[[Label]:[Reference(s)]],13,FALSE))), LEN(IF(VLOOKUP(_xlfn.TEXTBEFORE($J211,";",1,0,1),Table2[[Label]:[Reference(s)]],13,FALSE)=0,"",VLOOKUP(_xlfn.TEXTBEFORE($J211,";",1,0,1),Table2[[Label]:[Reference(s)]],13,FALSE)))),"")</f>
        <v/>
      </c>
      <c r="S211" s="550" t="str">
        <f>IF(VLOOKUP(_xlfn.TEXTBEFORE($J211,";",1,0,1),Table2[[Label]:[Reference(s)]],14,FALSE)=0,"",VLOOKUP(_xlfn.TEXTBEFORE($J211,";",1,0,1),Table2[[Label]:[Reference(s)]],14,FALSE))</f>
        <v>(1) Appendix I to Part 200, Title 2</v>
      </c>
    </row>
    <row r="212" spans="1:19" ht="126.75" customHeight="1" x14ac:dyDescent="0.25">
      <c r="A212" s="696">
        <v>6.04</v>
      </c>
      <c r="B212" s="620" t="s">
        <v>2394</v>
      </c>
      <c r="C212" s="620" t="s">
        <v>2175</v>
      </c>
      <c r="D212" s="620" t="s">
        <v>2236</v>
      </c>
      <c r="E212" s="556" t="s">
        <v>1801</v>
      </c>
      <c r="F212" s="557" t="s">
        <v>1951</v>
      </c>
      <c r="G212" s="558" t="str">
        <f>IF(VLOOKUP(_xlfn.TEXTBEFORE($J212,";",1,0,1),Table2[[Label]:[Reference(s)]],2,FALSE)=0,"",VLOOKUP(_xlfn.TEXTBEFORE($J212,";",1,0,1),Table2[[Label]:[Reference(s)]],2,FALSE))</f>
        <v>A code that indicates how often a required report must be submitted by the award recipient responsible for the award.</v>
      </c>
      <c r="H212" s="557" t="s">
        <v>1633</v>
      </c>
      <c r="I212" s="547" t="s">
        <v>4566</v>
      </c>
      <c r="J212" s="594" t="s">
        <v>4567</v>
      </c>
      <c r="K212" s="555" t="s">
        <v>2395</v>
      </c>
      <c r="L212" s="558" t="str">
        <f>IF(VLOOKUP(_xlfn.TEXTBEFORE($J212,";",1,0,1),Table2[[Label]:[Reference(s)]],5,FALSE)=0,"",VLOOKUP(_xlfn.TEXTBEFORE($J212,";",1,0,1),Table2[[Label]:[Reference(s)]],5,FALSE))</f>
        <v>String</v>
      </c>
      <c r="M212" s="558" t="str">
        <f>IF(VLOOKUP(_xlfn.TEXTBEFORE($J212,";",1,0,1),Table2[[Label]:[Reference(s)]],6,FALSE)=0,"",VLOOKUP(_xlfn.TEXTBEFORE($J212,";",1,0,1),Table2[[Label]:[Reference(s)]],6,FALSE))</f>
        <v>A</v>
      </c>
      <c r="N212" s="558" t="str">
        <f>IF(VLOOKUP(_xlfn.TEXTBEFORE($J212,";",1,0,1),Table2[[Label]:[Reference(s)]],7,FALSE)=0,"",VLOOKUP(_xlfn.TEXTBEFORE($J212,";",1,0,1),Table2[[Label]:[Reference(s)]],7,FALSE))</f>
        <v/>
      </c>
      <c r="O212" s="558">
        <f>IF(VLOOKUP(_xlfn.TEXTBEFORE($J212,";",1,0,1),Table2[[Label]:[Reference(s)]],8,FALSE)=0,"",VLOOKUP(_xlfn.TEXTBEFORE($J212,";",1,0,1),Table2[[Label]:[Reference(s)]],8,FALSE))</f>
        <v>1</v>
      </c>
      <c r="P212" s="558" t="str">
        <f>IF(VLOOKUP(_xlfn.TEXTBEFORE($J212,";",1,0,1),Table2[[Label]:[Reference(s)]],9,FALSE)=0,"",VLOOKUP(_xlfn.TEXTBEFORE($J212,";",1,0,1),Table2[[Label]:[Reference(s)]],9,FALSE))</f>
        <v>M = Monthly;
Q = Quarterly;
S = Semi-Annually;
A = Annually;
C = Project Closeout/Final Report;
T = Determined at Time of Award;
N = Not Required</v>
      </c>
      <c r="Q212" s="558" t="str">
        <f>IF(VLOOKUP(_xlfn.TEXTBEFORE($J212,";",1,0,1),Table2[[Label]:[Reference(s)]],10,FALSE)=0,"",VLOOKUP(_xlfn.TEXTBEFORE($J212,";",1,0,1),Table2[[Label]:[Reference(s)]],10,FALSE))</f>
        <v/>
      </c>
      <c r="R212" s="558" t="str">
        <f>IFERROR(MID(IF(VLOOKUP(_xlfn.TEXTBEFORE($J212,";",1,0,1),Table2[[Label]:[Reference(s)]],13,FALSE)=0,"",VLOOKUP(_xlfn.TEXTBEFORE($J212,";",1,0,1),Table2[[Label]:[Reference(s)]],13,FALSE)), FIND("(10)", IF(VLOOKUP(_xlfn.TEXTBEFORE($J212,";",1,0,1),Table2[[Label]:[Reference(s)]],13,FALSE)=0,"",VLOOKUP(_xlfn.TEXTBEFORE($J212,";",1,0,1),Table2[[Label]:[Reference(s)]],13,FALSE))), LEN(IF(VLOOKUP(_xlfn.TEXTBEFORE($J212,";",1,0,1),Table2[[Label]:[Reference(s)]],13,FALSE)=0,"",VLOOKUP(_xlfn.TEXTBEFORE($J212,";",1,0,1),Table2[[Label]:[Reference(s)]],13,FALSE)))),"")</f>
        <v/>
      </c>
      <c r="S212" s="560" t="str">
        <f>IF(VLOOKUP(_xlfn.TEXTBEFORE($J212,";",1,0,1),Table2[[Label]:[Reference(s)]],14,FALSE)=0,"",VLOOKUP(_xlfn.TEXTBEFORE($J212,";",1,0,1),Table2[[Label]:[Reference(s)]],14,FALSE))</f>
        <v>(1) 2 CFR 200.203;
(3) SAM.gov Assistance Listing;
(5) 31 USC 6102</v>
      </c>
    </row>
    <row r="213" spans="1:19" ht="63.75" x14ac:dyDescent="0.25">
      <c r="A213" s="697"/>
      <c r="B213" s="610"/>
      <c r="C213" s="610"/>
      <c r="D213" s="610"/>
      <c r="E213" s="546" t="s">
        <v>1803</v>
      </c>
      <c r="F213" s="547" t="s">
        <v>1956</v>
      </c>
      <c r="G213" s="534" t="str">
        <f>IF(VLOOKUP(_xlfn.TEXTBEFORE($J213,";",1,0,1),Table2[[Label]:[Reference(s)]],2,FALSE)=0,"",VLOOKUP(_xlfn.TEXTBEFORE($J213,";",1,0,1),Table2[[Label]:[Reference(s)]],2,FALSE))</f>
        <v>A description of the report that is required to be submitted by the award recipient to the awarding agency.</v>
      </c>
      <c r="H213" s="547" t="s">
        <v>4129</v>
      </c>
      <c r="I213" s="547" t="s">
        <v>1639</v>
      </c>
      <c r="J213" s="595" t="s">
        <v>4568</v>
      </c>
      <c r="K213" s="549" t="s">
        <v>2395</v>
      </c>
      <c r="L213" s="534" t="str">
        <f>IF(VLOOKUP(_xlfn.TEXTBEFORE($J213,";",1,0,1),Table2[[Label]:[Reference(s)]],5,FALSE)=0,"",VLOOKUP(_xlfn.TEXTBEFORE($J213,";",1,0,1),Table2[[Label]:[Reference(s)]],5,FALSE))</f>
        <v>String</v>
      </c>
      <c r="M213" s="534" t="str">
        <f>IF(VLOOKUP(_xlfn.TEXTBEFORE($J213,";",1,0,1),Table2[[Label]:[Reference(s)]],6,FALSE)=0,"",VLOOKUP(_xlfn.TEXTBEFORE($J213,";",1,0,1),Table2[[Label]:[Reference(s)]],6,FALSE))</f>
        <v/>
      </c>
      <c r="N213" s="534" t="str">
        <f>IF(VLOOKUP(_xlfn.TEXTBEFORE($J213,";",1,0,1),Table2[[Label]:[Reference(s)]],7,FALSE)=0,"",VLOOKUP(_xlfn.TEXTBEFORE($J213,";",1,0,1),Table2[[Label]:[Reference(s)]],7,FALSE))</f>
        <v/>
      </c>
      <c r="O213" s="534" t="str">
        <f>IF(VLOOKUP(_xlfn.TEXTBEFORE($J213,";",1,0,1),Table2[[Label]:[Reference(s)]],8,FALSE)=0,"",VLOOKUP(_xlfn.TEXTBEFORE($J213,";",1,0,1),Table2[[Label]:[Reference(s)]],8,FALSE))</f>
        <v>(3) 5000</v>
      </c>
      <c r="P213" s="534" t="str">
        <f>IF(VLOOKUP(_xlfn.TEXTBEFORE($J213,";",1,0,1),Table2[[Label]:[Reference(s)]],9,FALSE)=0,"",VLOOKUP(_xlfn.TEXTBEFORE($J213,";",1,0,1),Table2[[Label]:[Reference(s)]],9,FALSE))</f>
        <v/>
      </c>
      <c r="Q213" s="534" t="str">
        <f>IF(VLOOKUP(_xlfn.TEXTBEFORE($J213,";",1,0,1),Table2[[Label]:[Reference(s)]],10,FALSE)=0,"",VLOOKUP(_xlfn.TEXTBEFORE($J213,";",1,0,1),Table2[[Label]:[Reference(s)]],10,FALSE))</f>
        <v/>
      </c>
      <c r="R213" s="534" t="str">
        <f>IFERROR(MID(IF(VLOOKUP(_xlfn.TEXTBEFORE($J213,";",1,0,1),Table2[[Label]:[Reference(s)]],13,FALSE)=0,"",VLOOKUP(_xlfn.TEXTBEFORE($J213,";",1,0,1),Table2[[Label]:[Reference(s)]],13,FALSE)), FIND("(10)", IF(VLOOKUP(_xlfn.TEXTBEFORE($J213,";",1,0,1),Table2[[Label]:[Reference(s)]],13,FALSE)=0,"",VLOOKUP(_xlfn.TEXTBEFORE($J213,";",1,0,1),Table2[[Label]:[Reference(s)]],13,FALSE))), LEN(IF(VLOOKUP(_xlfn.TEXTBEFORE($J213,";",1,0,1),Table2[[Label]:[Reference(s)]],13,FALSE)=0,"",VLOOKUP(_xlfn.TEXTBEFORE($J213,";",1,0,1),Table2[[Label]:[Reference(s)]],13,FALSE)))),"")</f>
        <v/>
      </c>
      <c r="S213" s="550" t="str">
        <f>IF(VLOOKUP(_xlfn.TEXTBEFORE($J213,";",1,0,1),Table2[[Label]:[Reference(s)]],14,FALSE)=0,"",VLOOKUP(_xlfn.TEXTBEFORE($J213,";",1,0,1),Table2[[Label]:[Reference(s)]],14,FALSE))</f>
        <v>(1) 2 CFR 200.203;
(3) SAM.gov Assistance Listing;
(5) 31 USC 6102</v>
      </c>
    </row>
    <row r="214" spans="1:19" ht="138" customHeight="1" x14ac:dyDescent="0.25">
      <c r="A214" s="697"/>
      <c r="B214" s="610"/>
      <c r="C214" s="610"/>
      <c r="D214" s="610"/>
      <c r="E214" s="692" t="s">
        <v>2396</v>
      </c>
      <c r="F214" s="611" t="s">
        <v>2397</v>
      </c>
      <c r="G214" s="534" t="str">
        <f>IF(VLOOKUP(_xlfn.TEXTBEFORE($J214,";",1,0,1),Table2[[Label]:[Reference(s)]],2,FALSE)=0,"",VLOOKUP(_xlfn.TEXTBEFORE($J214,";",1,0,1),Table2[[Label]:[Reference(s)]],2,FALSE))</f>
        <v>A code that indicates the method by which a required report is to be submitted by the award recipient to the awarding agency.</v>
      </c>
      <c r="H214" s="547" t="s">
        <v>4129</v>
      </c>
      <c r="I214" s="547" t="s">
        <v>4569</v>
      </c>
      <c r="J214" s="548" t="s">
        <v>4570</v>
      </c>
      <c r="K214" s="549" t="s">
        <v>2395</v>
      </c>
      <c r="L214" s="534" t="str">
        <f>IF(VLOOKUP(_xlfn.TEXTBEFORE($J214,";",1,0,1),Table2[[Label]:[Reference(s)]],5,FALSE)=0,"",VLOOKUP(_xlfn.TEXTBEFORE($J214,";",1,0,1),Table2[[Label]:[Reference(s)]],5,FALSE))</f>
        <v>String</v>
      </c>
      <c r="M214" s="534" t="str">
        <f>IF(VLOOKUP(_xlfn.TEXTBEFORE($J214,";",1,0,1),Table2[[Label]:[Reference(s)]],6,FALSE)=0,"",VLOOKUP(_xlfn.TEXTBEFORE($J214,";",1,0,1),Table2[[Label]:[Reference(s)]],6,FALSE))</f>
        <v/>
      </c>
      <c r="N214" s="534" t="str">
        <f>IF(VLOOKUP(_xlfn.TEXTBEFORE($J214,";",1,0,1),Table2[[Label]:[Reference(s)]],7,FALSE)=0,"",VLOOKUP(_xlfn.TEXTBEFORE($J214,";",1,0,1),Table2[[Label]:[Reference(s)]],7,FALSE))</f>
        <v/>
      </c>
      <c r="O214" s="534">
        <f>IF(VLOOKUP(_xlfn.TEXTBEFORE($J214,";",1,0,1),Table2[[Label]:[Reference(s)]],8,FALSE)=0,"",VLOOKUP(_xlfn.TEXTBEFORE($J214,";",1,0,1),Table2[[Label]:[Reference(s)]],8,FALSE))</f>
        <v>1</v>
      </c>
      <c r="P214" s="534" t="str">
        <f>IF(VLOOKUP(_xlfn.TEXTBEFORE($J214,";",1,0,1),Table2[[Label]:[Reference(s)]],9,FALSE)=0,"",VLOOKUP(_xlfn.TEXTBEFORE($J214,";",1,0,1),Table2[[Label]:[Reference(s)]],9,FALSE))</f>
        <v>E = Email;
G = Grants.gov (Workspace or System to System);
P = Payment Management System (PMS);
A = Automated Standard Application for Payments (ASAP);
O = Other</v>
      </c>
      <c r="Q214" s="534" t="str">
        <f>IF(VLOOKUP(_xlfn.TEXTBEFORE($J214,";",1,0,1),Table2[[Label]:[Reference(s)]],10,FALSE)=0,"",VLOOKUP(_xlfn.TEXTBEFORE($J214,";",1,0,1),Table2[[Label]:[Reference(s)]],10,FALSE))</f>
        <v/>
      </c>
      <c r="R214" s="534" t="str">
        <f>IFERROR(MID(IF(VLOOKUP(_xlfn.TEXTBEFORE($J214,";",1,0,1),Table2[[Label]:[Reference(s)]],13,FALSE)=0,"",VLOOKUP(_xlfn.TEXTBEFORE($J214,";",1,0,1),Table2[[Label]:[Reference(s)]],13,FALSE)), FIND("(10)", IF(VLOOKUP(_xlfn.TEXTBEFORE($J214,";",1,0,1),Table2[[Label]:[Reference(s)]],13,FALSE)=0,"",VLOOKUP(_xlfn.TEXTBEFORE($J214,";",1,0,1),Table2[[Label]:[Reference(s)]],13,FALSE))), LEN(IF(VLOOKUP(_xlfn.TEXTBEFORE($J214,";",1,0,1),Table2[[Label]:[Reference(s)]],13,FALSE)=0,"",VLOOKUP(_xlfn.TEXTBEFORE($J214,";",1,0,1),Table2[[Label]:[Reference(s)]],13,FALSE)))),"")</f>
        <v/>
      </c>
      <c r="S214" s="550" t="str">
        <f>IF(VLOOKUP(_xlfn.TEXTBEFORE($J214,";",1,0,1),Table2[[Label]:[Reference(s)]],14,FALSE)=0,"",VLOOKUP(_xlfn.TEXTBEFORE($J214,";",1,0,1),Table2[[Label]:[Reference(s)]],14,FALSE))</f>
        <v>(1) Appendix I to Part 200, Title 2</v>
      </c>
    </row>
    <row r="215" spans="1:19" ht="138" customHeight="1" x14ac:dyDescent="0.25">
      <c r="A215" s="697"/>
      <c r="B215" s="610"/>
      <c r="C215" s="610"/>
      <c r="D215" s="610"/>
      <c r="E215" s="692"/>
      <c r="F215" s="611"/>
      <c r="G215" s="534" t="str">
        <f>IF(VLOOKUP(_xlfn.TEXTBEFORE($J215,";",1,0,1),Table2[[Label]:[Reference(s)]],2,FALSE)=0,"",VLOOKUP(_xlfn.TEXTBEFORE($J215,";",1,0,1),Table2[[Label]:[Reference(s)]],2,FALSE))</f>
        <v>The name of the submission method of the report that is required to be submitted by the award recipient to the awarding agency.</v>
      </c>
      <c r="H215" s="547" t="s">
        <v>4100</v>
      </c>
      <c r="I215" s="551" t="s">
        <v>1639</v>
      </c>
      <c r="J215" s="548" t="s">
        <v>4571</v>
      </c>
      <c r="K215" s="549" t="s">
        <v>1954</v>
      </c>
      <c r="L215" s="534" t="str">
        <f>IF(VLOOKUP(_xlfn.TEXTBEFORE($J215,";",1,0,1),Table2[[Label]:[Reference(s)]],5,FALSE)=0,"",VLOOKUP(_xlfn.TEXTBEFORE($J215,";",1,0,1),Table2[[Label]:[Reference(s)]],5,FALSE))</f>
        <v>String</v>
      </c>
      <c r="M215" s="534" t="str">
        <f>IF(VLOOKUP(_xlfn.TEXTBEFORE($J215,";",1,0,1),Table2[[Label]:[Reference(s)]],6,FALSE)=0,"",VLOOKUP(_xlfn.TEXTBEFORE($J215,";",1,0,1),Table2[[Label]:[Reference(s)]],6,FALSE))</f>
        <v/>
      </c>
      <c r="N215" s="534" t="str">
        <f>IF(VLOOKUP(_xlfn.TEXTBEFORE($J215,";",1,0,1),Table2[[Label]:[Reference(s)]],7,FALSE)=0,"",VLOOKUP(_xlfn.TEXTBEFORE($J215,";",1,0,1),Table2[[Label]:[Reference(s)]],7,FALSE))</f>
        <v/>
      </c>
      <c r="O215" s="534">
        <f>IF(VLOOKUP(_xlfn.TEXTBEFORE($J215,";",1,0,1),Table2[[Label]:[Reference(s)]],8,FALSE)=0,"",VLOOKUP(_xlfn.TEXTBEFORE($J215,";",1,0,1),Table2[[Label]:[Reference(s)]],8,FALSE))</f>
        <v>100</v>
      </c>
      <c r="P215" s="534" t="str">
        <f>IF(VLOOKUP(_xlfn.TEXTBEFORE($J215,";",1,0,1),Table2[[Label]:[Reference(s)]],9,FALSE)=0,"",VLOOKUP(_xlfn.TEXTBEFORE($J215,";",1,0,1),Table2[[Label]:[Reference(s)]],9,FALSE))</f>
        <v/>
      </c>
      <c r="Q215" s="534" t="str">
        <f>IF(VLOOKUP(_xlfn.TEXTBEFORE($J215,";",1,0,1),Table2[[Label]:[Reference(s)]],10,FALSE)=0,"",VLOOKUP(_xlfn.TEXTBEFORE($J215,";",1,0,1),Table2[[Label]:[Reference(s)]],10,FALSE))</f>
        <v/>
      </c>
      <c r="R215" s="534" t="str">
        <f>IFERROR(MID(IF(VLOOKUP(_xlfn.TEXTBEFORE($J215,";",1,0,1),Table2[[Label]:[Reference(s)]],13,FALSE)=0,"",VLOOKUP(_xlfn.TEXTBEFORE($J215,";",1,0,1),Table2[[Label]:[Reference(s)]],13,FALSE)), FIND("(10)", IF(VLOOKUP(_xlfn.TEXTBEFORE($J215,";",1,0,1),Table2[[Label]:[Reference(s)]],13,FALSE)=0,"",VLOOKUP(_xlfn.TEXTBEFORE($J215,";",1,0,1),Table2[[Label]:[Reference(s)]],13,FALSE))), LEN(IF(VLOOKUP(_xlfn.TEXTBEFORE($J215,";",1,0,1),Table2[[Label]:[Reference(s)]],13,FALSE)=0,"",VLOOKUP(_xlfn.TEXTBEFORE($J215,";",1,0,1),Table2[[Label]:[Reference(s)]],13,FALSE)))),"")</f>
        <v/>
      </c>
      <c r="S215" s="550" t="str">
        <f>IF(VLOOKUP(_xlfn.TEXTBEFORE($J215,";",1,0,1),Table2[[Label]:[Reference(s)]],14,FALSE)=0,"",VLOOKUP(_xlfn.TEXTBEFORE($J215,";",1,0,1),Table2[[Label]:[Reference(s)]],14,FALSE))</f>
        <v>(1) Appendix I to Part 200, Title 2</v>
      </c>
    </row>
    <row r="216" spans="1:19" ht="63.75" x14ac:dyDescent="0.25">
      <c r="A216" s="697"/>
      <c r="B216" s="610"/>
      <c r="C216" s="610"/>
      <c r="D216" s="610"/>
      <c r="E216" s="546" t="s">
        <v>2398</v>
      </c>
      <c r="F216" s="547" t="s">
        <v>2399</v>
      </c>
      <c r="G216" s="534" t="str">
        <f>IF(VLOOKUP(_xlfn.TEXTBEFORE($J216,";",1,0,1),Table2[[Label]:[Reference(s)]],2,FALSE)=0,"",VLOOKUP(_xlfn.TEXTBEFORE($J216,";",1,0,1),Table2[[Label]:[Reference(s)]],2,FALSE))</f>
        <v>A set of instructions related to the submission of the report that is required to be submitted by the award recipient to the awarding agency.</v>
      </c>
      <c r="H216" s="547" t="s">
        <v>4130</v>
      </c>
      <c r="I216" s="547" t="s">
        <v>1639</v>
      </c>
      <c r="J216" s="548" t="s">
        <v>4572</v>
      </c>
      <c r="K216" s="549" t="s">
        <v>2395</v>
      </c>
      <c r="L216" s="534" t="str">
        <f>IF(VLOOKUP(_xlfn.TEXTBEFORE($J216,";",1,0,1),Table2[[Label]:[Reference(s)]],5,FALSE)=0,"",VLOOKUP(_xlfn.TEXTBEFORE($J216,";",1,0,1),Table2[[Label]:[Reference(s)]],5,FALSE))</f>
        <v>String</v>
      </c>
      <c r="M216" s="534" t="str">
        <f>IF(VLOOKUP(_xlfn.TEXTBEFORE($J216,";",1,0,1),Table2[[Label]:[Reference(s)]],6,FALSE)=0,"",VLOOKUP(_xlfn.TEXTBEFORE($J216,";",1,0,1),Table2[[Label]:[Reference(s)]],6,FALSE))</f>
        <v/>
      </c>
      <c r="N216" s="534" t="str">
        <f>IF(VLOOKUP(_xlfn.TEXTBEFORE($J216,";",1,0,1),Table2[[Label]:[Reference(s)]],7,FALSE)=0,"",VLOOKUP(_xlfn.TEXTBEFORE($J216,";",1,0,1),Table2[[Label]:[Reference(s)]],7,FALSE))</f>
        <v/>
      </c>
      <c r="O216" s="534">
        <f>IF(VLOOKUP(_xlfn.TEXTBEFORE($J216,";",1,0,1),Table2[[Label]:[Reference(s)]],8,FALSE)=0,"",VLOOKUP(_xlfn.TEXTBEFORE($J216,";",1,0,1),Table2[[Label]:[Reference(s)]],8,FALSE))</f>
        <v>4000</v>
      </c>
      <c r="P216" s="534" t="str">
        <f>IF(VLOOKUP(_xlfn.TEXTBEFORE($J216,";",1,0,1),Table2[[Label]:[Reference(s)]],9,FALSE)=0,"",VLOOKUP(_xlfn.TEXTBEFORE($J216,";",1,0,1),Table2[[Label]:[Reference(s)]],9,FALSE))</f>
        <v/>
      </c>
      <c r="Q216" s="534" t="str">
        <f>IF(VLOOKUP(_xlfn.TEXTBEFORE($J216,";",1,0,1),Table2[[Label]:[Reference(s)]],10,FALSE)=0,"",VLOOKUP(_xlfn.TEXTBEFORE($J216,";",1,0,1),Table2[[Label]:[Reference(s)]],10,FALSE))</f>
        <v/>
      </c>
      <c r="R216" s="534" t="str">
        <f>IFERROR(MID(IF(VLOOKUP(_xlfn.TEXTBEFORE($J216,";",1,0,1),Table2[[Label]:[Reference(s)]],13,FALSE)=0,"",VLOOKUP(_xlfn.TEXTBEFORE($J216,";",1,0,1),Table2[[Label]:[Reference(s)]],13,FALSE)), FIND("(10)", IF(VLOOKUP(_xlfn.TEXTBEFORE($J216,";",1,0,1),Table2[[Label]:[Reference(s)]],13,FALSE)=0,"",VLOOKUP(_xlfn.TEXTBEFORE($J216,";",1,0,1),Table2[[Label]:[Reference(s)]],13,FALSE))), LEN(IF(VLOOKUP(_xlfn.TEXTBEFORE($J216,";",1,0,1),Table2[[Label]:[Reference(s)]],13,FALSE)=0,"",VLOOKUP(_xlfn.TEXTBEFORE($J216,";",1,0,1),Table2[[Label]:[Reference(s)]],13,FALSE)))),"")</f>
        <v/>
      </c>
      <c r="S216" s="550" t="str">
        <f>IF(VLOOKUP(_xlfn.TEXTBEFORE($J216,";",1,0,1),Table2[[Label]:[Reference(s)]],14,FALSE)=0,"",VLOOKUP(_xlfn.TEXTBEFORE($J216,";",1,0,1),Table2[[Label]:[Reference(s)]],14,FALSE))</f>
        <v>(1) Appendix I to Part 200, Title 2</v>
      </c>
    </row>
    <row r="217" spans="1:19" ht="174" customHeight="1" x14ac:dyDescent="0.25">
      <c r="A217" s="697"/>
      <c r="B217" s="610"/>
      <c r="C217" s="610"/>
      <c r="D217" s="610"/>
      <c r="E217" s="546" t="s">
        <v>2400</v>
      </c>
      <c r="F217" s="547" t="s">
        <v>1958</v>
      </c>
      <c r="G217" s="534" t="str">
        <f>IF(VLOOKUP(_xlfn.TEXTBEFORE($J217,";",1,0,1),Table2[[Label]:[Reference(s)]],2,FALSE)=0,"",VLOOKUP(_xlfn.TEXTBEFORE($J217,";",1,0,1),Table2[[Label]:[Reference(s)]],2,FALSE))</f>
        <v>A code that indicates how often a required report must be submitted by the award recipient responsible for the award.</v>
      </c>
      <c r="H217" s="547" t="s">
        <v>1633</v>
      </c>
      <c r="I217" s="551" t="s">
        <v>4573</v>
      </c>
      <c r="J217" s="595" t="s">
        <v>4567</v>
      </c>
      <c r="K217" s="549" t="s">
        <v>2401</v>
      </c>
      <c r="L217" s="534" t="str">
        <f>IF(VLOOKUP(_xlfn.TEXTBEFORE($J217,";",1,0,1),Table2[[Label]:[Reference(s)]],5,FALSE)=0,"",VLOOKUP(_xlfn.TEXTBEFORE($J217,";",1,0,1),Table2[[Label]:[Reference(s)]],5,FALSE))</f>
        <v>String</v>
      </c>
      <c r="M217" s="534" t="str">
        <f>IF(VLOOKUP(_xlfn.TEXTBEFORE($J217,";",1,0,1),Table2[[Label]:[Reference(s)]],6,FALSE)=0,"",VLOOKUP(_xlfn.TEXTBEFORE($J217,";",1,0,1),Table2[[Label]:[Reference(s)]],6,FALSE))</f>
        <v>A</v>
      </c>
      <c r="N217" s="534" t="str">
        <f>IF(VLOOKUP(_xlfn.TEXTBEFORE($J217,";",1,0,1),Table2[[Label]:[Reference(s)]],7,FALSE)=0,"",VLOOKUP(_xlfn.TEXTBEFORE($J217,";",1,0,1),Table2[[Label]:[Reference(s)]],7,FALSE))</f>
        <v/>
      </c>
      <c r="O217" s="534">
        <f>IF(VLOOKUP(_xlfn.TEXTBEFORE($J217,";",1,0,1),Table2[[Label]:[Reference(s)]],8,FALSE)=0,"",VLOOKUP(_xlfn.TEXTBEFORE($J217,";",1,0,1),Table2[[Label]:[Reference(s)]],8,FALSE))</f>
        <v>1</v>
      </c>
      <c r="P217" s="534" t="str">
        <f>IF(VLOOKUP(_xlfn.TEXTBEFORE($J217,";",1,0,1),Table2[[Label]:[Reference(s)]],9,FALSE)=0,"",VLOOKUP(_xlfn.TEXTBEFORE($J217,";",1,0,1),Table2[[Label]:[Reference(s)]],9,FALSE))</f>
        <v>M = Monthly;
Q = Quarterly;
S = Semi-Annually;
A = Annually;
C = Project Closeout/Final Report;
T = Determined at Time of Award;
N = Not Required</v>
      </c>
      <c r="Q217" s="534" t="str">
        <f>IF(VLOOKUP(_xlfn.TEXTBEFORE($J217,";",1,0,1),Table2[[Label]:[Reference(s)]],10,FALSE)=0,"",VLOOKUP(_xlfn.TEXTBEFORE($J217,";",1,0,1),Table2[[Label]:[Reference(s)]],10,FALSE))</f>
        <v/>
      </c>
      <c r="R217" s="534" t="str">
        <f>IFERROR(MID(IF(VLOOKUP(_xlfn.TEXTBEFORE($J217,";",1,0,1),Table2[[Label]:[Reference(s)]],13,FALSE)=0,"",VLOOKUP(_xlfn.TEXTBEFORE($J217,";",1,0,1),Table2[[Label]:[Reference(s)]],13,FALSE)), FIND("(10)", IF(VLOOKUP(_xlfn.TEXTBEFORE($J217,";",1,0,1),Table2[[Label]:[Reference(s)]],13,FALSE)=0,"",VLOOKUP(_xlfn.TEXTBEFORE($J217,";",1,0,1),Table2[[Label]:[Reference(s)]],13,FALSE))), LEN(IF(VLOOKUP(_xlfn.TEXTBEFORE($J217,";",1,0,1),Table2[[Label]:[Reference(s)]],13,FALSE)=0,"",VLOOKUP(_xlfn.TEXTBEFORE($J217,";",1,0,1),Table2[[Label]:[Reference(s)]],13,FALSE)))),"")</f>
        <v/>
      </c>
      <c r="S217" s="550" t="str">
        <f>IF(VLOOKUP(_xlfn.TEXTBEFORE($J217,";",1,0,1),Table2[[Label]:[Reference(s)]],14,FALSE)=0,"",VLOOKUP(_xlfn.TEXTBEFORE($J217,";",1,0,1),Table2[[Label]:[Reference(s)]],14,FALSE))</f>
        <v>(1) 2 CFR 200.203;
(3) SAM.gov Assistance Listing;
(5) 31 USC 6102</v>
      </c>
    </row>
    <row r="218" spans="1:19" ht="63.75" x14ac:dyDescent="0.25">
      <c r="A218" s="697"/>
      <c r="B218" s="610"/>
      <c r="C218" s="610"/>
      <c r="D218" s="610"/>
      <c r="E218" s="546" t="s">
        <v>2402</v>
      </c>
      <c r="F218" s="547" t="s">
        <v>1961</v>
      </c>
      <c r="G218" s="534" t="str">
        <f>IF(VLOOKUP(_xlfn.TEXTBEFORE($J218,";",1,0,1),Table2[[Label]:[Reference(s)]],2,FALSE)=0,"",VLOOKUP(_xlfn.TEXTBEFORE($J218,";",1,0,1),Table2[[Label]:[Reference(s)]],2,FALSE))</f>
        <v>A description of the report that is required to be submitted by the award recipient to the awarding agency.</v>
      </c>
      <c r="H218" s="547" t="s">
        <v>4129</v>
      </c>
      <c r="I218" s="547" t="s">
        <v>1639</v>
      </c>
      <c r="J218" s="595" t="s">
        <v>4568</v>
      </c>
      <c r="K218" s="549" t="s">
        <v>2401</v>
      </c>
      <c r="L218" s="534" t="str">
        <f>IF(VLOOKUP(_xlfn.TEXTBEFORE($J218,";",1,0,1),Table2[[Label]:[Reference(s)]],5,FALSE)=0,"",VLOOKUP(_xlfn.TEXTBEFORE($J218,";",1,0,1),Table2[[Label]:[Reference(s)]],5,FALSE))</f>
        <v>String</v>
      </c>
      <c r="M218" s="534" t="str">
        <f>IF(VLOOKUP(_xlfn.TEXTBEFORE($J218,";",1,0,1),Table2[[Label]:[Reference(s)]],6,FALSE)=0,"",VLOOKUP(_xlfn.TEXTBEFORE($J218,";",1,0,1),Table2[[Label]:[Reference(s)]],6,FALSE))</f>
        <v/>
      </c>
      <c r="N218" s="534" t="str">
        <f>IF(VLOOKUP(_xlfn.TEXTBEFORE($J218,";",1,0,1),Table2[[Label]:[Reference(s)]],7,FALSE)=0,"",VLOOKUP(_xlfn.TEXTBEFORE($J218,";",1,0,1),Table2[[Label]:[Reference(s)]],7,FALSE))</f>
        <v/>
      </c>
      <c r="O218" s="534" t="str">
        <f>IF(VLOOKUP(_xlfn.TEXTBEFORE($J218,";",1,0,1),Table2[[Label]:[Reference(s)]],8,FALSE)=0,"",VLOOKUP(_xlfn.TEXTBEFORE($J218,";",1,0,1),Table2[[Label]:[Reference(s)]],8,FALSE))</f>
        <v>(3) 5000</v>
      </c>
      <c r="P218" s="534" t="str">
        <f>IF(VLOOKUP(_xlfn.TEXTBEFORE($J218,";",1,0,1),Table2[[Label]:[Reference(s)]],9,FALSE)=0,"",VLOOKUP(_xlfn.TEXTBEFORE($J218,";",1,0,1),Table2[[Label]:[Reference(s)]],9,FALSE))</f>
        <v/>
      </c>
      <c r="Q218" s="534" t="str">
        <f>IF(VLOOKUP(_xlfn.TEXTBEFORE($J218,";",1,0,1),Table2[[Label]:[Reference(s)]],10,FALSE)=0,"",VLOOKUP(_xlfn.TEXTBEFORE($J218,";",1,0,1),Table2[[Label]:[Reference(s)]],10,FALSE))</f>
        <v/>
      </c>
      <c r="R218" s="534" t="str">
        <f>IFERROR(MID(IF(VLOOKUP(_xlfn.TEXTBEFORE($J218,";",1,0,1),Table2[[Label]:[Reference(s)]],13,FALSE)=0,"",VLOOKUP(_xlfn.TEXTBEFORE($J218,";",1,0,1),Table2[[Label]:[Reference(s)]],13,FALSE)), FIND("(10)", IF(VLOOKUP(_xlfn.TEXTBEFORE($J218,";",1,0,1),Table2[[Label]:[Reference(s)]],13,FALSE)=0,"",VLOOKUP(_xlfn.TEXTBEFORE($J218,";",1,0,1),Table2[[Label]:[Reference(s)]],13,FALSE))), LEN(IF(VLOOKUP(_xlfn.TEXTBEFORE($J218,";",1,0,1),Table2[[Label]:[Reference(s)]],13,FALSE)=0,"",VLOOKUP(_xlfn.TEXTBEFORE($J218,";",1,0,1),Table2[[Label]:[Reference(s)]],13,FALSE)))),"")</f>
        <v/>
      </c>
      <c r="S218" s="550" t="str">
        <f>IF(VLOOKUP(_xlfn.TEXTBEFORE($J218,";",1,0,1),Table2[[Label]:[Reference(s)]],14,FALSE)=0,"",VLOOKUP(_xlfn.TEXTBEFORE($J218,";",1,0,1),Table2[[Label]:[Reference(s)]],14,FALSE))</f>
        <v>(1) 2 CFR 200.203;
(3) SAM.gov Assistance Listing;
(5) 31 USC 6102</v>
      </c>
    </row>
    <row r="219" spans="1:19" ht="121.5" customHeight="1" x14ac:dyDescent="0.25">
      <c r="A219" s="697"/>
      <c r="B219" s="610"/>
      <c r="C219" s="610"/>
      <c r="D219" s="610"/>
      <c r="E219" s="692" t="s">
        <v>2403</v>
      </c>
      <c r="F219" s="611" t="s">
        <v>2404</v>
      </c>
      <c r="G219" s="534" t="str">
        <f>IF(VLOOKUP(_xlfn.TEXTBEFORE($J219,";",1,0,1),Table2[[Label]:[Reference(s)]],2,FALSE)=0,"",VLOOKUP(_xlfn.TEXTBEFORE($J219,";",1,0,1),Table2[[Label]:[Reference(s)]],2,FALSE))</f>
        <v>A code that indicates the method by which a required report is to be submitted by the award recipient to the awarding agency.</v>
      </c>
      <c r="H219" s="547" t="s">
        <v>4129</v>
      </c>
      <c r="I219" s="547" t="s">
        <v>4569</v>
      </c>
      <c r="J219" s="548" t="s">
        <v>4574</v>
      </c>
      <c r="K219" s="549" t="s">
        <v>2401</v>
      </c>
      <c r="L219" s="534" t="str">
        <f>IF(VLOOKUP(_xlfn.TEXTBEFORE($J219,";",1,0,1),Table2[[Label]:[Reference(s)]],5,FALSE)=0,"",VLOOKUP(_xlfn.TEXTBEFORE($J219,";",1,0,1),Table2[[Label]:[Reference(s)]],5,FALSE))</f>
        <v>String</v>
      </c>
      <c r="M219" s="534"/>
      <c r="N219" s="534" t="str">
        <f>IF(VLOOKUP(_xlfn.TEXTBEFORE($J219,";",1,0,1),Table2[[Label]:[Reference(s)]],7,FALSE)=0,"",VLOOKUP(_xlfn.TEXTBEFORE($J219,";",1,0,1),Table2[[Label]:[Reference(s)]],7,FALSE))</f>
        <v/>
      </c>
      <c r="O219" s="534">
        <f>IF(VLOOKUP(_xlfn.TEXTBEFORE($J219,";",1,0,1),Table2[[Label]:[Reference(s)]],8,FALSE)=0,"",VLOOKUP(_xlfn.TEXTBEFORE($J219,";",1,0,1),Table2[[Label]:[Reference(s)]],8,FALSE))</f>
        <v>1</v>
      </c>
      <c r="P219" s="534" t="str">
        <f>IF(VLOOKUP(_xlfn.TEXTBEFORE($J219,";",1,0,1),Table2[[Label]:[Reference(s)]],9,FALSE)=0,"",VLOOKUP(_xlfn.TEXTBEFORE($J219,";",1,0,1),Table2[[Label]:[Reference(s)]],9,FALSE))</f>
        <v>E = Email;
G = Grants.gov (Workspace or System to System);
P = Payment Management System (PMS);
A = Automated Standard Application for Payments (ASAP);
O = Other</v>
      </c>
      <c r="Q219" s="534" t="str">
        <f>IF(VLOOKUP(_xlfn.TEXTBEFORE($J219,";",1,0,1),Table2[[Label]:[Reference(s)]],10,FALSE)=0,"",VLOOKUP(_xlfn.TEXTBEFORE($J219,";",1,0,1),Table2[[Label]:[Reference(s)]],10,FALSE))</f>
        <v/>
      </c>
      <c r="R219" s="534" t="str">
        <f>IFERROR(MID(IF(VLOOKUP(_xlfn.TEXTBEFORE($J219,";",1,0,1),Table2[[Label]:[Reference(s)]],13,FALSE)=0,"",VLOOKUP(_xlfn.TEXTBEFORE($J219,";",1,0,1),Table2[[Label]:[Reference(s)]],13,FALSE)), FIND("(10)", IF(VLOOKUP(_xlfn.TEXTBEFORE($J219,";",1,0,1),Table2[[Label]:[Reference(s)]],13,FALSE)=0,"",VLOOKUP(_xlfn.TEXTBEFORE($J219,";",1,0,1),Table2[[Label]:[Reference(s)]],13,FALSE))), LEN(IF(VLOOKUP(_xlfn.TEXTBEFORE($J219,";",1,0,1),Table2[[Label]:[Reference(s)]],13,FALSE)=0,"",VLOOKUP(_xlfn.TEXTBEFORE($J219,";",1,0,1),Table2[[Label]:[Reference(s)]],13,FALSE)))),"")</f>
        <v/>
      </c>
      <c r="S219" s="550" t="str">
        <f>IF(VLOOKUP(_xlfn.TEXTBEFORE($J219,";",1,0,1),Table2[[Label]:[Reference(s)]],14,FALSE)=0,"",VLOOKUP(_xlfn.TEXTBEFORE($J219,";",1,0,1),Table2[[Label]:[Reference(s)]],14,FALSE))</f>
        <v>(1) Appendix I to Part 200, Title 2</v>
      </c>
    </row>
    <row r="220" spans="1:19" ht="96" customHeight="1" x14ac:dyDescent="0.25">
      <c r="A220" s="697"/>
      <c r="B220" s="610"/>
      <c r="C220" s="610"/>
      <c r="D220" s="610"/>
      <c r="E220" s="692"/>
      <c r="F220" s="611"/>
      <c r="G220" s="534" t="str">
        <f>IF(VLOOKUP(_xlfn.TEXTBEFORE($J220,";",1,0,1),Table2[[Label]:[Reference(s)]],2,FALSE)=0,"",VLOOKUP(_xlfn.TEXTBEFORE($J220,";",1,0,1),Table2[[Label]:[Reference(s)]],2,FALSE))</f>
        <v>The name of the submission method of the report that is required to be submitted by the award recipient to the awarding agency.</v>
      </c>
      <c r="H220" s="547" t="s">
        <v>4100</v>
      </c>
      <c r="I220" s="547" t="s">
        <v>1639</v>
      </c>
      <c r="J220" s="548" t="s">
        <v>4571</v>
      </c>
      <c r="K220" s="549" t="s">
        <v>1959</v>
      </c>
      <c r="L220" s="534" t="str">
        <f>IF(VLOOKUP(_xlfn.TEXTBEFORE($J220,";",1,0,1),Table2[[Label]:[Reference(s)]],5,FALSE)=0,"",VLOOKUP(_xlfn.TEXTBEFORE($J220,";",1,0,1),Table2[[Label]:[Reference(s)]],5,FALSE))</f>
        <v>String</v>
      </c>
      <c r="M220" s="534"/>
      <c r="N220" s="534" t="str">
        <f>IF(VLOOKUP(_xlfn.TEXTBEFORE($J220,";",1,0,1),Table2[[Label]:[Reference(s)]],7,FALSE)=0,"",VLOOKUP(_xlfn.TEXTBEFORE($J220,";",1,0,1),Table2[[Label]:[Reference(s)]],7,FALSE))</f>
        <v/>
      </c>
      <c r="O220" s="534">
        <f>IF(VLOOKUP(_xlfn.TEXTBEFORE($J220,";",1,0,1),Table2[[Label]:[Reference(s)]],8,FALSE)=0,"",VLOOKUP(_xlfn.TEXTBEFORE($J220,";",1,0,1),Table2[[Label]:[Reference(s)]],8,FALSE))</f>
        <v>100</v>
      </c>
      <c r="P220" s="534" t="str">
        <f>IF(VLOOKUP(_xlfn.TEXTBEFORE($J220,";",1,0,1),Table2[[Label]:[Reference(s)]],9,FALSE)=0,"",VLOOKUP(_xlfn.TEXTBEFORE($J220,";",1,0,1),Table2[[Label]:[Reference(s)]],9,FALSE))</f>
        <v/>
      </c>
      <c r="Q220" s="534" t="str">
        <f>IF(VLOOKUP(_xlfn.TEXTBEFORE($J220,";",1,0,1),Table2[[Label]:[Reference(s)]],10,FALSE)=0,"",VLOOKUP(_xlfn.TEXTBEFORE($J220,";",1,0,1),Table2[[Label]:[Reference(s)]],10,FALSE))</f>
        <v/>
      </c>
      <c r="R220" s="534" t="str">
        <f>IFERROR(MID(IF(VLOOKUP(_xlfn.TEXTBEFORE($J220,";",1,0,1),Table2[[Label]:[Reference(s)]],13,FALSE)=0,"",VLOOKUP(_xlfn.TEXTBEFORE($J220,";",1,0,1),Table2[[Label]:[Reference(s)]],13,FALSE)), FIND("(10)", IF(VLOOKUP(_xlfn.TEXTBEFORE($J220,";",1,0,1),Table2[[Label]:[Reference(s)]],13,FALSE)=0,"",VLOOKUP(_xlfn.TEXTBEFORE($J220,";",1,0,1),Table2[[Label]:[Reference(s)]],13,FALSE))), LEN(IF(VLOOKUP(_xlfn.TEXTBEFORE($J220,";",1,0,1),Table2[[Label]:[Reference(s)]],13,FALSE)=0,"",VLOOKUP(_xlfn.TEXTBEFORE($J220,";",1,0,1),Table2[[Label]:[Reference(s)]],13,FALSE)))),"")</f>
        <v/>
      </c>
      <c r="S220" s="550" t="str">
        <f>IF(VLOOKUP(_xlfn.TEXTBEFORE($J220,";",1,0,1),Table2[[Label]:[Reference(s)]],14,FALSE)=0,"",VLOOKUP(_xlfn.TEXTBEFORE($J220,";",1,0,1),Table2[[Label]:[Reference(s)]],14,FALSE))</f>
        <v>(1) Appendix I to Part 200, Title 2</v>
      </c>
    </row>
    <row r="221" spans="1:19" ht="63.75" x14ac:dyDescent="0.25">
      <c r="A221" s="697"/>
      <c r="B221" s="610"/>
      <c r="C221" s="610"/>
      <c r="D221" s="610"/>
      <c r="E221" s="546" t="s">
        <v>2405</v>
      </c>
      <c r="F221" s="547" t="s">
        <v>2406</v>
      </c>
      <c r="G221" s="534" t="str">
        <f>IF(VLOOKUP(_xlfn.TEXTBEFORE($J221,";",1,0,1),Table2[[Label]:[Reference(s)]],2,FALSE)=0,"",VLOOKUP(_xlfn.TEXTBEFORE($J221,";",1,0,1),Table2[[Label]:[Reference(s)]],2,FALSE))</f>
        <v>A set of instructions related to the submission of the report that is required to be submitted by the award recipient to the awarding agency.</v>
      </c>
      <c r="H221" s="547" t="s">
        <v>4130</v>
      </c>
      <c r="I221" s="547" t="s">
        <v>1639</v>
      </c>
      <c r="J221" s="548" t="s">
        <v>4572</v>
      </c>
      <c r="K221" s="549" t="s">
        <v>2401</v>
      </c>
      <c r="L221" s="534" t="str">
        <f>IF(VLOOKUP(_xlfn.TEXTBEFORE($J221,";",1,0,1),Table2[[Label]:[Reference(s)]],5,FALSE)=0,"",VLOOKUP(_xlfn.TEXTBEFORE($J221,";",1,0,1),Table2[[Label]:[Reference(s)]],5,FALSE))</f>
        <v>String</v>
      </c>
      <c r="M221" s="534" t="str">
        <f>IF(VLOOKUP(_xlfn.TEXTBEFORE($J221,";",1,0,1),Table2[[Label]:[Reference(s)]],6,FALSE)=0,"",VLOOKUP(_xlfn.TEXTBEFORE($J221,";",1,0,1),Table2[[Label]:[Reference(s)]],6,FALSE))</f>
        <v/>
      </c>
      <c r="N221" s="534" t="str">
        <f>IF(VLOOKUP(_xlfn.TEXTBEFORE($J221,";",1,0,1),Table2[[Label]:[Reference(s)]],7,FALSE)=0,"",VLOOKUP(_xlfn.TEXTBEFORE($J221,";",1,0,1),Table2[[Label]:[Reference(s)]],7,FALSE))</f>
        <v/>
      </c>
      <c r="O221" s="534">
        <f>IF(VLOOKUP(_xlfn.TEXTBEFORE($J221,";",1,0,1),Table2[[Label]:[Reference(s)]],8,FALSE)=0,"",VLOOKUP(_xlfn.TEXTBEFORE($J221,";",1,0,1),Table2[[Label]:[Reference(s)]],8,FALSE))</f>
        <v>4000</v>
      </c>
      <c r="P221" s="534" t="str">
        <f>IF(VLOOKUP(_xlfn.TEXTBEFORE($J221,";",1,0,1),Table2[[Label]:[Reference(s)]],9,FALSE)=0,"",VLOOKUP(_xlfn.TEXTBEFORE($J221,";",1,0,1),Table2[[Label]:[Reference(s)]],9,FALSE))</f>
        <v/>
      </c>
      <c r="Q221" s="534" t="str">
        <f>IF(VLOOKUP(_xlfn.TEXTBEFORE($J221,";",1,0,1),Table2[[Label]:[Reference(s)]],10,FALSE)=0,"",VLOOKUP(_xlfn.TEXTBEFORE($J221,";",1,0,1),Table2[[Label]:[Reference(s)]],10,FALSE))</f>
        <v/>
      </c>
      <c r="R221" s="534" t="str">
        <f>IFERROR(MID(IF(VLOOKUP(_xlfn.TEXTBEFORE($J221,";",1,0,1),Table2[[Label]:[Reference(s)]],13,FALSE)=0,"",VLOOKUP(_xlfn.TEXTBEFORE($J221,";",1,0,1),Table2[[Label]:[Reference(s)]],13,FALSE)), FIND("(10)", IF(VLOOKUP(_xlfn.TEXTBEFORE($J221,";",1,0,1),Table2[[Label]:[Reference(s)]],13,FALSE)=0,"",VLOOKUP(_xlfn.TEXTBEFORE($J221,";",1,0,1),Table2[[Label]:[Reference(s)]],13,FALSE))), LEN(IF(VLOOKUP(_xlfn.TEXTBEFORE($J221,";",1,0,1),Table2[[Label]:[Reference(s)]],13,FALSE)=0,"",VLOOKUP(_xlfn.TEXTBEFORE($J221,";",1,0,1),Table2[[Label]:[Reference(s)]],13,FALSE)))),"")</f>
        <v/>
      </c>
      <c r="S221" s="550" t="str">
        <f>IF(VLOOKUP(_xlfn.TEXTBEFORE($J221,";",1,0,1),Table2[[Label]:[Reference(s)]],14,FALSE)=0,"",VLOOKUP(_xlfn.TEXTBEFORE($J221,";",1,0,1),Table2[[Label]:[Reference(s)]],14,FALSE))</f>
        <v>(1) Appendix I to Part 200, Title 2</v>
      </c>
    </row>
    <row r="222" spans="1:19" ht="71.25" customHeight="1" x14ac:dyDescent="0.25">
      <c r="A222" s="697"/>
      <c r="B222" s="610"/>
      <c r="C222" s="610"/>
      <c r="D222" s="610"/>
      <c r="E222" s="546" t="s">
        <v>2407</v>
      </c>
      <c r="F222" s="547" t="s">
        <v>2410</v>
      </c>
      <c r="G222" s="534" t="s">
        <v>975</v>
      </c>
      <c r="H222" s="547" t="s">
        <v>4129</v>
      </c>
      <c r="I222" s="547" t="s">
        <v>1639</v>
      </c>
      <c r="J222" s="595" t="s">
        <v>4575</v>
      </c>
      <c r="K222" s="549" t="s">
        <v>2408</v>
      </c>
      <c r="L222" s="534" t="str">
        <f>IF(VLOOKUP(_xlfn.TEXTBEFORE($J222,";",1,0,1),Table2[[Label]:[Reference(s)]],5,FALSE)=0,"",VLOOKUP(_xlfn.TEXTBEFORE($J222,";",1,0,1),Table2[[Label]:[Reference(s)]],5,FALSE))</f>
        <v>String</v>
      </c>
      <c r="M222" s="534" t="str">
        <f>IF(VLOOKUP(_xlfn.TEXTBEFORE($J222,";",1,0,1),Table2[[Label]:[Reference(s)]],6,FALSE)=0,"",VLOOKUP(_xlfn.TEXTBEFORE($J222,";",1,0,1),Table2[[Label]:[Reference(s)]],6,FALSE))</f>
        <v/>
      </c>
      <c r="N222" s="534" t="str">
        <f>IF(VLOOKUP(_xlfn.TEXTBEFORE($J222,";",1,0,1),Table2[[Label]:[Reference(s)]],7,FALSE)=0,"",VLOOKUP(_xlfn.TEXTBEFORE($J222,";",1,0,1),Table2[[Label]:[Reference(s)]],7,FALSE))</f>
        <v/>
      </c>
      <c r="O222" s="534" t="str">
        <f>IF(VLOOKUP(_xlfn.TEXTBEFORE($J222,";",1,0,1),Table2[[Label]:[Reference(s)]],8,FALSE)=0,"",VLOOKUP(_xlfn.TEXTBEFORE($J222,";",1,0,1),Table2[[Label]:[Reference(s)]],8,FALSE))</f>
        <v>(3) 5000</v>
      </c>
      <c r="P222" s="534" t="str">
        <f>IF(VLOOKUP(_xlfn.TEXTBEFORE($J222,";",1,0,1),Table2[[Label]:[Reference(s)]],9,FALSE)=0,"",VLOOKUP(_xlfn.TEXTBEFORE($J222,";",1,0,1),Table2[[Label]:[Reference(s)]],9,FALSE))</f>
        <v/>
      </c>
      <c r="Q222" s="534" t="str">
        <f>IF(VLOOKUP(_xlfn.TEXTBEFORE($J222,";",1,0,1),Table2[[Label]:[Reference(s)]],10,FALSE)=0,"",VLOOKUP(_xlfn.TEXTBEFORE($J222,";",1,0,1),Table2[[Label]:[Reference(s)]],10,FALSE))</f>
        <v/>
      </c>
      <c r="R222" s="534" t="str">
        <f>IFERROR(MID(IF(VLOOKUP(_xlfn.TEXTBEFORE($J222,";",1,0,1),Table2[[Label]:[Reference(s)]],13,FALSE)=0,"",VLOOKUP(_xlfn.TEXTBEFORE($J222,";",1,0,1),Table2[[Label]:[Reference(s)]],13,FALSE)), FIND("(10)", IF(VLOOKUP(_xlfn.TEXTBEFORE($J222,";",1,0,1),Table2[[Label]:[Reference(s)]],13,FALSE)=0,"",VLOOKUP(_xlfn.TEXTBEFORE($J222,";",1,0,1),Table2[[Label]:[Reference(s)]],13,FALSE))), LEN(IF(VLOOKUP(_xlfn.TEXTBEFORE($J222,";",1,0,1),Table2[[Label]:[Reference(s)]],13,FALSE)=0,"",VLOOKUP(_xlfn.TEXTBEFORE($J222,";",1,0,1),Table2[[Label]:[Reference(s)]],13,FALSE)))),"")</f>
        <v/>
      </c>
      <c r="S222" s="550" t="str">
        <f>IF(VLOOKUP(_xlfn.TEXTBEFORE($J222,";",1,0,1),Table2[[Label]:[Reference(s)]],14,FALSE)=0,"",VLOOKUP(_xlfn.TEXTBEFORE($J222,";",1,0,1),Table2[[Label]:[Reference(s)]],14,FALSE))</f>
        <v>(1) 2 CFR 200.203;
(3) SAM.gov Assistance Listing;
(5) 31 USC 6102</v>
      </c>
    </row>
    <row r="223" spans="1:19" ht="122.25" customHeight="1" x14ac:dyDescent="0.25">
      <c r="A223" s="697"/>
      <c r="B223" s="610"/>
      <c r="C223" s="610"/>
      <c r="D223" s="610"/>
      <c r="E223" s="692" t="s">
        <v>2409</v>
      </c>
      <c r="F223" s="611" t="s">
        <v>2412</v>
      </c>
      <c r="G223" s="534" t="s">
        <v>986</v>
      </c>
      <c r="H223" s="547" t="s">
        <v>4129</v>
      </c>
      <c r="I223" s="547" t="s">
        <v>1694</v>
      </c>
      <c r="J223" s="548" t="s">
        <v>4576</v>
      </c>
      <c r="K223" s="549" t="s">
        <v>2408</v>
      </c>
      <c r="L223" s="534" t="str">
        <f>IF(VLOOKUP(_xlfn.TEXTBEFORE($J223,";",1,0,1),Table2[[Label]:[Reference(s)]],5,FALSE)=0,"",VLOOKUP(_xlfn.TEXTBEFORE($J223,";",1,0,1),Table2[[Label]:[Reference(s)]],5,FALSE))</f>
        <v>String</v>
      </c>
      <c r="M223" s="534" t="str">
        <f>IF(VLOOKUP(_xlfn.TEXTBEFORE($J223,";",1,0,1),Table2[[Label]:[Reference(s)]],6,FALSE)=0,"",VLOOKUP(_xlfn.TEXTBEFORE($J223,";",1,0,1),Table2[[Label]:[Reference(s)]],6,FALSE))</f>
        <v/>
      </c>
      <c r="N223" s="534" t="str">
        <f>IF(VLOOKUP(_xlfn.TEXTBEFORE($J223,";",1,0,1),Table2[[Label]:[Reference(s)]],7,FALSE)=0,"",VLOOKUP(_xlfn.TEXTBEFORE($J223,";",1,0,1),Table2[[Label]:[Reference(s)]],7,FALSE))</f>
        <v/>
      </c>
      <c r="O223" s="534">
        <f>IF(VLOOKUP(_xlfn.TEXTBEFORE($J223,";",1,0,1),Table2[[Label]:[Reference(s)]],8,FALSE)=0,"",VLOOKUP(_xlfn.TEXTBEFORE($J223,";",1,0,1),Table2[[Label]:[Reference(s)]],8,FALSE))</f>
        <v>1</v>
      </c>
      <c r="P223" s="534" t="str">
        <f>IF(VLOOKUP(_xlfn.TEXTBEFORE($J223,";",1,0,1),Table2[[Label]:[Reference(s)]],9,FALSE)=0,"",VLOOKUP(_xlfn.TEXTBEFORE($J223,";",1,0,1),Table2[[Label]:[Reference(s)]],9,FALSE))</f>
        <v>E = Email;
G = Grants.gov (Workspace or System to System);
P = Payment Management System (PMS);
A = Automated Standard Application for Payments (ASAP);
O = Other</v>
      </c>
      <c r="Q223" s="534" t="str">
        <f>IF(VLOOKUP(_xlfn.TEXTBEFORE($J223,";",1,0,1),Table2[[Label]:[Reference(s)]],10,FALSE)=0,"",VLOOKUP(_xlfn.TEXTBEFORE($J223,";",1,0,1),Table2[[Label]:[Reference(s)]],10,FALSE))</f>
        <v/>
      </c>
      <c r="R223" s="534" t="str">
        <f>IFERROR(MID(IF(VLOOKUP(_xlfn.TEXTBEFORE($J223,";",1,0,1),Table2[[Label]:[Reference(s)]],13,FALSE)=0,"",VLOOKUP(_xlfn.TEXTBEFORE($J223,";",1,0,1),Table2[[Label]:[Reference(s)]],13,FALSE)), FIND("(10)", IF(VLOOKUP(_xlfn.TEXTBEFORE($J223,";",1,0,1),Table2[[Label]:[Reference(s)]],13,FALSE)=0,"",VLOOKUP(_xlfn.TEXTBEFORE($J223,";",1,0,1),Table2[[Label]:[Reference(s)]],13,FALSE))), LEN(IF(VLOOKUP(_xlfn.TEXTBEFORE($J223,";",1,0,1),Table2[[Label]:[Reference(s)]],13,FALSE)=0,"",VLOOKUP(_xlfn.TEXTBEFORE($J223,";",1,0,1),Table2[[Label]:[Reference(s)]],13,FALSE)))),"")</f>
        <v/>
      </c>
      <c r="S223" s="550" t="str">
        <f>IF(VLOOKUP(_xlfn.TEXTBEFORE($J223,";",1,0,1),Table2[[Label]:[Reference(s)]],14,FALSE)=0,"",VLOOKUP(_xlfn.TEXTBEFORE($J223,";",1,0,1),Table2[[Label]:[Reference(s)]],14,FALSE))</f>
        <v>(1) Appendix I to Part 200, Title 2</v>
      </c>
    </row>
    <row r="224" spans="1:19" ht="40.5" customHeight="1" x14ac:dyDescent="0.25">
      <c r="A224" s="697"/>
      <c r="B224" s="610"/>
      <c r="C224" s="610"/>
      <c r="D224" s="610"/>
      <c r="E224" s="692"/>
      <c r="F224" s="611"/>
      <c r="G224" s="534" t="s">
        <v>984</v>
      </c>
      <c r="H224" s="547" t="s">
        <v>4100</v>
      </c>
      <c r="I224" s="547" t="s">
        <v>1639</v>
      </c>
      <c r="J224" s="548" t="s">
        <v>4571</v>
      </c>
      <c r="K224" s="549" t="s">
        <v>2408</v>
      </c>
      <c r="L224" s="534" t="str">
        <f>IF(VLOOKUP(_xlfn.TEXTBEFORE($J224,";",1,0,1),Table2[[Label]:[Reference(s)]],5,FALSE)=0,"",VLOOKUP(_xlfn.TEXTBEFORE($J224,";",1,0,1),Table2[[Label]:[Reference(s)]],5,FALSE))</f>
        <v>String</v>
      </c>
      <c r="M224" s="534" t="str">
        <f>IF(VLOOKUP(_xlfn.TEXTBEFORE($J224,";",1,0,1),Table2[[Label]:[Reference(s)]],6,FALSE)=0,"",VLOOKUP(_xlfn.TEXTBEFORE($J224,";",1,0,1),Table2[[Label]:[Reference(s)]],6,FALSE))</f>
        <v/>
      </c>
      <c r="N224" s="534" t="str">
        <f>IF(VLOOKUP(_xlfn.TEXTBEFORE($J224,";",1,0,1),Table2[[Label]:[Reference(s)]],7,FALSE)=0,"",VLOOKUP(_xlfn.TEXTBEFORE($J224,";",1,0,1),Table2[[Label]:[Reference(s)]],7,FALSE))</f>
        <v/>
      </c>
      <c r="O224" s="534">
        <f>IF(VLOOKUP(_xlfn.TEXTBEFORE($J224,";",1,0,1),Table2[[Label]:[Reference(s)]],8,FALSE)=0,"",VLOOKUP(_xlfn.TEXTBEFORE($J224,";",1,0,1),Table2[[Label]:[Reference(s)]],8,FALSE))</f>
        <v>100</v>
      </c>
      <c r="P224" s="534" t="str">
        <f>IF(VLOOKUP(_xlfn.TEXTBEFORE($J224,";",1,0,1),Table2[[Label]:[Reference(s)]],9,FALSE)=0,"",VLOOKUP(_xlfn.TEXTBEFORE($J224,";",1,0,1),Table2[[Label]:[Reference(s)]],9,FALSE))</f>
        <v/>
      </c>
      <c r="Q224" s="534" t="str">
        <f>IF(VLOOKUP(_xlfn.TEXTBEFORE($J224,";",1,0,1),Table2[[Label]:[Reference(s)]],10,FALSE)=0,"",VLOOKUP(_xlfn.TEXTBEFORE($J224,";",1,0,1),Table2[[Label]:[Reference(s)]],10,FALSE))</f>
        <v/>
      </c>
      <c r="R224" s="534" t="str">
        <f>IFERROR(MID(IF(VLOOKUP(_xlfn.TEXTBEFORE($J224,";",1,0,1),Table2[[Label]:[Reference(s)]],13,FALSE)=0,"",VLOOKUP(_xlfn.TEXTBEFORE($J224,";",1,0,1),Table2[[Label]:[Reference(s)]],13,FALSE)), FIND("(10)", IF(VLOOKUP(_xlfn.TEXTBEFORE($J224,";",1,0,1),Table2[[Label]:[Reference(s)]],13,FALSE)=0,"",VLOOKUP(_xlfn.TEXTBEFORE($J224,";",1,0,1),Table2[[Label]:[Reference(s)]],13,FALSE))), LEN(IF(VLOOKUP(_xlfn.TEXTBEFORE($J224,";",1,0,1),Table2[[Label]:[Reference(s)]],13,FALSE)=0,"",VLOOKUP(_xlfn.TEXTBEFORE($J224,";",1,0,1),Table2[[Label]:[Reference(s)]],13,FALSE)))),"")</f>
        <v/>
      </c>
      <c r="S224" s="550" t="str">
        <f>IF(VLOOKUP(_xlfn.TEXTBEFORE($J224,";",1,0,1),Table2[[Label]:[Reference(s)]],14,FALSE)=0,"",VLOOKUP(_xlfn.TEXTBEFORE($J224,";",1,0,1),Table2[[Label]:[Reference(s)]],14,FALSE))</f>
        <v>(1) Appendix I to Part 200, Title 2</v>
      </c>
    </row>
    <row r="225" spans="1:19" ht="39" thickBot="1" x14ac:dyDescent="0.3">
      <c r="A225" s="697"/>
      <c r="B225" s="610"/>
      <c r="C225" s="610"/>
      <c r="D225" s="610"/>
      <c r="E225" s="546" t="s">
        <v>2411</v>
      </c>
      <c r="F225" s="547" t="s">
        <v>2413</v>
      </c>
      <c r="G225" s="534" t="s">
        <v>982</v>
      </c>
      <c r="H225" s="547" t="s">
        <v>4130</v>
      </c>
      <c r="I225" s="547" t="s">
        <v>1639</v>
      </c>
      <c r="J225" s="548" t="s">
        <v>4577</v>
      </c>
      <c r="K225" s="549" t="s">
        <v>2408</v>
      </c>
      <c r="L225" s="534" t="str">
        <f>IF(VLOOKUP(_xlfn.TEXTBEFORE($J225,";",1,0,1),Table2[[Label]:[Reference(s)]],5,FALSE)=0,"",VLOOKUP(_xlfn.TEXTBEFORE($J225,";",1,0,1),Table2[[Label]:[Reference(s)]],5,FALSE))</f>
        <v>String</v>
      </c>
      <c r="M225" s="534" t="str">
        <f>IF(VLOOKUP(_xlfn.TEXTBEFORE($J225,";",1,0,1),Table2[[Label]:[Reference(s)]],6,FALSE)=0,"",VLOOKUP(_xlfn.TEXTBEFORE($J225,";",1,0,1),Table2[[Label]:[Reference(s)]],6,FALSE))</f>
        <v/>
      </c>
      <c r="N225" s="534" t="str">
        <f>IF(VLOOKUP(_xlfn.TEXTBEFORE($J225,";",1,0,1),Table2[[Label]:[Reference(s)]],7,FALSE)=0,"",VLOOKUP(_xlfn.TEXTBEFORE($J225,";",1,0,1),Table2[[Label]:[Reference(s)]],7,FALSE))</f>
        <v/>
      </c>
      <c r="O225" s="534">
        <f>IF(VLOOKUP(_xlfn.TEXTBEFORE($J225,";",1,0,1),Table2[[Label]:[Reference(s)]],8,FALSE)=0,"",VLOOKUP(_xlfn.TEXTBEFORE($J225,";",1,0,1),Table2[[Label]:[Reference(s)]],8,FALSE))</f>
        <v>4000</v>
      </c>
      <c r="P225" s="534" t="str">
        <f>IF(VLOOKUP(_xlfn.TEXTBEFORE($J225,";",1,0,1),Table2[[Label]:[Reference(s)]],9,FALSE)=0,"",VLOOKUP(_xlfn.TEXTBEFORE($J225,";",1,0,1),Table2[[Label]:[Reference(s)]],9,FALSE))</f>
        <v/>
      </c>
      <c r="Q225" s="534" t="str">
        <f>IF(VLOOKUP(_xlfn.TEXTBEFORE($J225,";",1,0,1),Table2[[Label]:[Reference(s)]],10,FALSE)=0,"",VLOOKUP(_xlfn.TEXTBEFORE($J225,";",1,0,1),Table2[[Label]:[Reference(s)]],10,FALSE))</f>
        <v/>
      </c>
      <c r="R225" s="534" t="str">
        <f>IFERROR(MID(IF(VLOOKUP(_xlfn.TEXTBEFORE($J225,";",1,0,1),Table2[[Label]:[Reference(s)]],13,FALSE)=0,"",VLOOKUP(_xlfn.TEXTBEFORE($J225,";",1,0,1),Table2[[Label]:[Reference(s)]],13,FALSE)), FIND("(10)", IF(VLOOKUP(_xlfn.TEXTBEFORE($J225,";",1,0,1),Table2[[Label]:[Reference(s)]],13,FALSE)=0,"",VLOOKUP(_xlfn.TEXTBEFORE($J225,";",1,0,1),Table2[[Label]:[Reference(s)]],13,FALSE))), LEN(IF(VLOOKUP(_xlfn.TEXTBEFORE($J225,";",1,0,1),Table2[[Label]:[Reference(s)]],13,FALSE)=0,"",VLOOKUP(_xlfn.TEXTBEFORE($J225,";",1,0,1),Table2[[Label]:[Reference(s)]],13,FALSE)))),"")</f>
        <v/>
      </c>
      <c r="S225" s="550" t="str">
        <f>IF(VLOOKUP(_xlfn.TEXTBEFORE($J225,";",1,0,1),Table2[[Label]:[Reference(s)]],14,FALSE)=0,"",VLOOKUP(_xlfn.TEXTBEFORE($J225,";",1,0,1),Table2[[Label]:[Reference(s)]],14,FALSE))</f>
        <v>(1) Appendix I to Part 200, Title 2</v>
      </c>
    </row>
    <row r="226" spans="1:19" ht="122.25" customHeight="1" x14ac:dyDescent="0.25">
      <c r="A226" s="696">
        <v>6.05</v>
      </c>
      <c r="B226" s="620" t="s">
        <v>2414</v>
      </c>
      <c r="C226" s="620" t="s">
        <v>2175</v>
      </c>
      <c r="D226" s="620" t="s">
        <v>2415</v>
      </c>
      <c r="E226" s="556" t="s">
        <v>1806</v>
      </c>
      <c r="F226" s="557" t="s">
        <v>1965</v>
      </c>
      <c r="G226" s="558" t="str">
        <f>IF(VLOOKUP(_xlfn.TEXTBEFORE($J226,";",1,0,1),Table2[[Label]:[Reference(s)]],2,FALSE)=0,"",VLOOKUP(_xlfn.TEXTBEFORE($J226,";",1,0,1),Table2[[Label]:[Reference(s)]],2,FALSE))</f>
        <v>A code that indicates how often a required report must be submitted by the award recipient responsible for the award.</v>
      </c>
      <c r="H226" s="596" t="s">
        <v>4131</v>
      </c>
      <c r="I226" s="557" t="s">
        <v>1684</v>
      </c>
      <c r="J226" s="594" t="s">
        <v>4578</v>
      </c>
      <c r="K226" s="555" t="s">
        <v>1966</v>
      </c>
      <c r="L226" s="558" t="str">
        <f>IF(VLOOKUP(_xlfn.TEXTBEFORE($J226,";",1,0,1),Table2[[Label]:[Reference(s)]],5,FALSE)=0,"",VLOOKUP(_xlfn.TEXTBEFORE($J226,";",1,0,1),Table2[[Label]:[Reference(s)]],5,FALSE))</f>
        <v>String</v>
      </c>
      <c r="M226" s="558" t="str">
        <f>IF(VLOOKUP(_xlfn.TEXTBEFORE($J226,";",1,0,1),Table2[[Label]:[Reference(s)]],6,FALSE)=0,"",VLOOKUP(_xlfn.TEXTBEFORE($J226,";",1,0,1),Table2[[Label]:[Reference(s)]],6,FALSE))</f>
        <v>A</v>
      </c>
      <c r="N226" s="558" t="str">
        <f>IF(VLOOKUP(_xlfn.TEXTBEFORE($J226,";",1,0,1),Table2[[Label]:[Reference(s)]],7,FALSE)=0,"",VLOOKUP(_xlfn.TEXTBEFORE($J226,";",1,0,1),Table2[[Label]:[Reference(s)]],7,FALSE))</f>
        <v/>
      </c>
      <c r="O226" s="558">
        <f>IF(VLOOKUP(_xlfn.TEXTBEFORE($J226,";",1,0,1),Table2[[Label]:[Reference(s)]],8,FALSE)=0,"",VLOOKUP(_xlfn.TEXTBEFORE($J226,";",1,0,1),Table2[[Label]:[Reference(s)]],8,FALSE))</f>
        <v>1</v>
      </c>
      <c r="P226" s="558" t="str">
        <f>IF(VLOOKUP(_xlfn.TEXTBEFORE($J226,";",1,0,1),Table2[[Label]:[Reference(s)]],9,FALSE)=0,"",VLOOKUP(_xlfn.TEXTBEFORE($J226,";",1,0,1),Table2[[Label]:[Reference(s)]],9,FALSE))</f>
        <v>M = Monthly;
Q = Quarterly;
S = Semi-Annually;
A = Annually;
C = Project Closeout/Final Report;
T = Determined at Time of Award;
N = Not Required</v>
      </c>
      <c r="Q226" s="558" t="str">
        <f>IF(VLOOKUP(_xlfn.TEXTBEFORE($J226,";",1,0,1),Table2[[Label]:[Reference(s)]],10,FALSE)=0,"",VLOOKUP(_xlfn.TEXTBEFORE($J226,";",1,0,1),Table2[[Label]:[Reference(s)]],10,FALSE))</f>
        <v/>
      </c>
      <c r="R226" s="558" t="str">
        <f>IFERROR(MID(IF(VLOOKUP(_xlfn.TEXTBEFORE($J226,";",1,0,1),Table2[[Label]:[Reference(s)]],13,FALSE)=0,"",VLOOKUP(_xlfn.TEXTBEFORE($J226,";",1,0,1),Table2[[Label]:[Reference(s)]],13,FALSE)), FIND("(10)", IF(VLOOKUP(_xlfn.TEXTBEFORE($J226,";",1,0,1),Table2[[Label]:[Reference(s)]],13,FALSE)=0,"",VLOOKUP(_xlfn.TEXTBEFORE($J226,";",1,0,1),Table2[[Label]:[Reference(s)]],13,FALSE))), LEN(IF(VLOOKUP(_xlfn.TEXTBEFORE($J226,";",1,0,1),Table2[[Label]:[Reference(s)]],13,FALSE)=0,"",VLOOKUP(_xlfn.TEXTBEFORE($J226,";",1,0,1),Table2[[Label]:[Reference(s)]],13,FALSE)))),"")</f>
        <v/>
      </c>
      <c r="S226" s="560" t="str">
        <f>IF(VLOOKUP(_xlfn.TEXTBEFORE($J226,";",1,0,1),Table2[[Label]:[Reference(s)]],14,FALSE)=0,"",VLOOKUP(_xlfn.TEXTBEFORE($J226,";",1,0,1),Table2[[Label]:[Reference(s)]],14,FALSE))</f>
        <v>(1) 2 CFR 200.203;
(3) SAM.gov Assistance Listing;
(5) 31 USC 6102</v>
      </c>
    </row>
    <row r="227" spans="1:19" ht="81" customHeight="1" x14ac:dyDescent="0.25">
      <c r="A227" s="697"/>
      <c r="B227" s="610"/>
      <c r="C227" s="610"/>
      <c r="D227" s="610"/>
      <c r="E227" s="546" t="s">
        <v>2416</v>
      </c>
      <c r="F227" s="547" t="s">
        <v>1968</v>
      </c>
      <c r="G227" s="534" t="str">
        <f>IF(VLOOKUP(_xlfn.TEXTBEFORE($J227,";",1,0,1),Table2[[Label]:[Reference(s)]],2,FALSE)=0,"",VLOOKUP(_xlfn.TEXTBEFORE($J227,";",1,0,1),Table2[[Label]:[Reference(s)]],2,FALSE))</f>
        <v>The name of any other report that is required to be submitted by the award recipient or the awarding agency.</v>
      </c>
      <c r="H227" s="547" t="s">
        <v>1638</v>
      </c>
      <c r="I227" s="578" t="s">
        <v>1639</v>
      </c>
      <c r="J227" s="597" t="s">
        <v>4579</v>
      </c>
      <c r="K227" s="549" t="s">
        <v>1966</v>
      </c>
      <c r="L227" s="534" t="str">
        <f>IF(VLOOKUP(_xlfn.TEXTBEFORE($J227,";",1,0,1),Table2[[Label]:[Reference(s)]],5,FALSE)=0,"",VLOOKUP(_xlfn.TEXTBEFORE($J227,";",1,0,1),Table2[[Label]:[Reference(s)]],5,FALSE))</f>
        <v>String</v>
      </c>
      <c r="M227" s="534" t="str">
        <f>IF(VLOOKUP(_xlfn.TEXTBEFORE($J227,";",1,0,1),Table2[[Label]:[Reference(s)]],6,FALSE)=0,"",VLOOKUP(_xlfn.TEXTBEFORE($J227,";",1,0,1),Table2[[Label]:[Reference(s)]],6,FALSE))</f>
        <v/>
      </c>
      <c r="N227" s="534" t="str">
        <f>IF(VLOOKUP(_xlfn.TEXTBEFORE($J227,";",1,0,1),Table2[[Label]:[Reference(s)]],7,FALSE)=0,"",VLOOKUP(_xlfn.TEXTBEFORE($J227,";",1,0,1),Table2[[Label]:[Reference(s)]],7,FALSE))</f>
        <v/>
      </c>
      <c r="O227" s="534">
        <f>IF(VLOOKUP(_xlfn.TEXTBEFORE($J227,";",1,0,1),Table2[[Label]:[Reference(s)]],8,FALSE)=0,"",VLOOKUP(_xlfn.TEXTBEFORE($J227,";",1,0,1),Table2[[Label]:[Reference(s)]],8,FALSE))</f>
        <v>100</v>
      </c>
      <c r="P227" s="534" t="str">
        <f>IF(VLOOKUP(_xlfn.TEXTBEFORE($J227,";",1,0,1),Table2[[Label]:[Reference(s)]],9,FALSE)=0,"",VLOOKUP(_xlfn.TEXTBEFORE($J227,";",1,0,1),Table2[[Label]:[Reference(s)]],9,FALSE))</f>
        <v/>
      </c>
      <c r="Q227" s="534" t="str">
        <f>IF(VLOOKUP(_xlfn.TEXTBEFORE($J227,";",1,0,1),Table2[[Label]:[Reference(s)]],10,FALSE)=0,"",VLOOKUP(_xlfn.TEXTBEFORE($J227,";",1,0,1),Table2[[Label]:[Reference(s)]],10,FALSE))</f>
        <v/>
      </c>
      <c r="R227" s="534" t="str">
        <f>IFERROR(MID(IF(VLOOKUP(_xlfn.TEXTBEFORE($J227,";",1,0,1),Table2[[Label]:[Reference(s)]],13,FALSE)=0,"",VLOOKUP(_xlfn.TEXTBEFORE($J227,";",1,0,1),Table2[[Label]:[Reference(s)]],13,FALSE)), FIND("(10)", IF(VLOOKUP(_xlfn.TEXTBEFORE($J227,";",1,0,1),Table2[[Label]:[Reference(s)]],13,FALSE)=0,"",VLOOKUP(_xlfn.TEXTBEFORE($J227,";",1,0,1),Table2[[Label]:[Reference(s)]],13,FALSE))), LEN(IF(VLOOKUP(_xlfn.TEXTBEFORE($J227,";",1,0,1),Table2[[Label]:[Reference(s)]],13,FALSE)=0,"",VLOOKUP(_xlfn.TEXTBEFORE($J227,";",1,0,1),Table2[[Label]:[Reference(s)]],13,FALSE)))),"")</f>
        <v/>
      </c>
      <c r="S227" s="550" t="str">
        <f>IF(VLOOKUP(_xlfn.TEXTBEFORE($J227,";",1,0,1),Table2[[Label]:[Reference(s)]],14,FALSE)=0,"",VLOOKUP(_xlfn.TEXTBEFORE($J227,";",1,0,1),Table2[[Label]:[Reference(s)]],14,FALSE))</f>
        <v/>
      </c>
    </row>
    <row r="228" spans="1:19" ht="38.25" x14ac:dyDescent="0.25">
      <c r="A228" s="697"/>
      <c r="B228" s="610"/>
      <c r="C228" s="610"/>
      <c r="D228" s="610"/>
      <c r="E228" s="546" t="s">
        <v>2417</v>
      </c>
      <c r="F228" s="547" t="s">
        <v>1970</v>
      </c>
      <c r="G228" s="534" t="str">
        <f>IF(VLOOKUP(_xlfn.TEXTBEFORE($J228,";",1,0,1),Table2[[Label]:[Reference(s)]],2,FALSE)=0,"",VLOOKUP(_xlfn.TEXTBEFORE($J228,";",1,0,1),Table2[[Label]:[Reference(s)]],2,FALSE))</f>
        <v>A description of the report that is required to be submitted by the award recipient to the awarding agency.</v>
      </c>
      <c r="H228" s="547" t="s">
        <v>4131</v>
      </c>
      <c r="I228" s="547" t="s">
        <v>1639</v>
      </c>
      <c r="J228" s="595" t="s">
        <v>4575</v>
      </c>
      <c r="K228" s="549" t="s">
        <v>1966</v>
      </c>
      <c r="L228" s="534" t="str">
        <f>IF(VLOOKUP(_xlfn.TEXTBEFORE($J228,";",1,0,1),Table2[[Label]:[Reference(s)]],5,FALSE)=0,"",VLOOKUP(_xlfn.TEXTBEFORE($J228,";",1,0,1),Table2[[Label]:[Reference(s)]],5,FALSE))</f>
        <v>String</v>
      </c>
      <c r="M228" s="534" t="str">
        <f>IF(VLOOKUP(_xlfn.TEXTBEFORE($J228,";",1,0,1),Table2[[Label]:[Reference(s)]],6,FALSE)=0,"",VLOOKUP(_xlfn.TEXTBEFORE($J228,";",1,0,1),Table2[[Label]:[Reference(s)]],6,FALSE))</f>
        <v/>
      </c>
      <c r="N228" s="534" t="str">
        <f>IF(VLOOKUP(_xlfn.TEXTBEFORE($J228,";",1,0,1),Table2[[Label]:[Reference(s)]],7,FALSE)=0,"",VLOOKUP(_xlfn.TEXTBEFORE($J228,";",1,0,1),Table2[[Label]:[Reference(s)]],7,FALSE))</f>
        <v/>
      </c>
      <c r="O228" s="534" t="str">
        <f>IF(VLOOKUP(_xlfn.TEXTBEFORE($J228,";",1,0,1),Table2[[Label]:[Reference(s)]],8,FALSE)=0,"",VLOOKUP(_xlfn.TEXTBEFORE($J228,";",1,0,1),Table2[[Label]:[Reference(s)]],8,FALSE))</f>
        <v>(3) 5000</v>
      </c>
      <c r="P228" s="534" t="str">
        <f>IF(VLOOKUP(_xlfn.TEXTBEFORE($J228,";",1,0,1),Table2[[Label]:[Reference(s)]],9,FALSE)=0,"",VLOOKUP(_xlfn.TEXTBEFORE($J228,";",1,0,1),Table2[[Label]:[Reference(s)]],9,FALSE))</f>
        <v/>
      </c>
      <c r="Q228" s="534" t="str">
        <f>IF(VLOOKUP(_xlfn.TEXTBEFORE($J228,";",1,0,1),Table2[[Label]:[Reference(s)]],10,FALSE)=0,"",VLOOKUP(_xlfn.TEXTBEFORE($J228,";",1,0,1),Table2[[Label]:[Reference(s)]],10,FALSE))</f>
        <v/>
      </c>
      <c r="R228" s="534" t="str">
        <f>IFERROR(MID(IF(VLOOKUP(_xlfn.TEXTBEFORE($J228,";",1,0,1),Table2[[Label]:[Reference(s)]],13,FALSE)=0,"",VLOOKUP(_xlfn.TEXTBEFORE($J228,";",1,0,1),Table2[[Label]:[Reference(s)]],13,FALSE)), FIND("(10)", IF(VLOOKUP(_xlfn.TEXTBEFORE($J228,";",1,0,1),Table2[[Label]:[Reference(s)]],13,FALSE)=0,"",VLOOKUP(_xlfn.TEXTBEFORE($J228,";",1,0,1),Table2[[Label]:[Reference(s)]],13,FALSE))), LEN(IF(VLOOKUP(_xlfn.TEXTBEFORE($J228,";",1,0,1),Table2[[Label]:[Reference(s)]],13,FALSE)=0,"",VLOOKUP(_xlfn.TEXTBEFORE($J228,";",1,0,1),Table2[[Label]:[Reference(s)]],13,FALSE)))),"")</f>
        <v/>
      </c>
      <c r="S228" s="550" t="str">
        <f>IF(VLOOKUP(_xlfn.TEXTBEFORE($J228,";",1,0,1),Table2[[Label]:[Reference(s)]],14,FALSE)=0,"",VLOOKUP(_xlfn.TEXTBEFORE($J228,";",1,0,1),Table2[[Label]:[Reference(s)]],14,FALSE))</f>
        <v>(1) 2 CFR 200.203;
(3) SAM.gov Assistance Listing;
(5) 31 USC 6102</v>
      </c>
    </row>
    <row r="229" spans="1:19" ht="120.75" customHeight="1" x14ac:dyDescent="0.25">
      <c r="A229" s="697"/>
      <c r="B229" s="610"/>
      <c r="C229" s="610"/>
      <c r="D229" s="610"/>
      <c r="E229" s="692" t="s">
        <v>2418</v>
      </c>
      <c r="F229" s="611" t="s">
        <v>2419</v>
      </c>
      <c r="G229" s="534" t="str">
        <f>IF(VLOOKUP(_xlfn.TEXTBEFORE($J229,";",1,0,1),Table2[[Label]:[Reference(s)]],2,FALSE)=0,"",VLOOKUP(_xlfn.TEXTBEFORE($J229,";",1,0,1),Table2[[Label]:[Reference(s)]],2,FALSE))</f>
        <v>A code that indicates the method by which a required report is to be submitted by the award recipient to the awarding agency.</v>
      </c>
      <c r="H229" s="547" t="s">
        <v>4131</v>
      </c>
      <c r="I229" s="547" t="s">
        <v>1694</v>
      </c>
      <c r="J229" s="548" t="s">
        <v>4580</v>
      </c>
      <c r="K229" s="549" t="s">
        <v>1966</v>
      </c>
      <c r="L229" s="534" t="str">
        <f>IF(VLOOKUP(_xlfn.TEXTBEFORE($J229,";",1,0,1),Table2[[Label]:[Reference(s)]],5,FALSE)=0,"",VLOOKUP(_xlfn.TEXTBEFORE($J229,";",1,0,1),Table2[[Label]:[Reference(s)]],5,FALSE))</f>
        <v>String</v>
      </c>
      <c r="M229" s="534" t="str">
        <f>IF(VLOOKUP(_xlfn.TEXTBEFORE($J229,";",1,0,1),Table2[[Label]:[Reference(s)]],6,FALSE)=0,"",VLOOKUP(_xlfn.TEXTBEFORE($J229,";",1,0,1),Table2[[Label]:[Reference(s)]],6,FALSE))</f>
        <v/>
      </c>
      <c r="N229" s="534" t="str">
        <f>IF(VLOOKUP(_xlfn.TEXTBEFORE($J229,";",1,0,1),Table2[[Label]:[Reference(s)]],7,FALSE)=0,"",VLOOKUP(_xlfn.TEXTBEFORE($J229,";",1,0,1),Table2[[Label]:[Reference(s)]],7,FALSE))</f>
        <v/>
      </c>
      <c r="O229" s="534">
        <f>IF(VLOOKUP(_xlfn.TEXTBEFORE($J229,";",1,0,1),Table2[[Label]:[Reference(s)]],8,FALSE)=0,"",VLOOKUP(_xlfn.TEXTBEFORE($J229,";",1,0,1),Table2[[Label]:[Reference(s)]],8,FALSE))</f>
        <v>1</v>
      </c>
      <c r="P229" s="534" t="str">
        <f>IF(VLOOKUP(_xlfn.TEXTBEFORE($J229,";",1,0,1),Table2[[Label]:[Reference(s)]],9,FALSE)=0,"",VLOOKUP(_xlfn.TEXTBEFORE($J229,";",1,0,1),Table2[[Label]:[Reference(s)]],9,FALSE))</f>
        <v>E = Email;
G = Grants.gov (Workspace or System to System);
P = Payment Management System (PMS);
A = Automated Standard Application for Payments (ASAP);
O = Other</v>
      </c>
      <c r="Q229" s="534" t="str">
        <f>IF(VLOOKUP(_xlfn.TEXTBEFORE($J229,";",1,0,1),Table2[[Label]:[Reference(s)]],10,FALSE)=0,"",VLOOKUP(_xlfn.TEXTBEFORE($J229,";",1,0,1),Table2[[Label]:[Reference(s)]],10,FALSE))</f>
        <v/>
      </c>
      <c r="R229" s="534" t="str">
        <f>IFERROR(MID(IF(VLOOKUP(_xlfn.TEXTBEFORE($J229,";",1,0,1),Table2[[Label]:[Reference(s)]],13,FALSE)=0,"",VLOOKUP(_xlfn.TEXTBEFORE($J229,";",1,0,1),Table2[[Label]:[Reference(s)]],13,FALSE)), FIND("(10)", IF(VLOOKUP(_xlfn.TEXTBEFORE($J229,";",1,0,1),Table2[[Label]:[Reference(s)]],13,FALSE)=0,"",VLOOKUP(_xlfn.TEXTBEFORE($J229,";",1,0,1),Table2[[Label]:[Reference(s)]],13,FALSE))), LEN(IF(VLOOKUP(_xlfn.TEXTBEFORE($J229,";",1,0,1),Table2[[Label]:[Reference(s)]],13,FALSE)=0,"",VLOOKUP(_xlfn.TEXTBEFORE($J229,";",1,0,1),Table2[[Label]:[Reference(s)]],13,FALSE)))),"")</f>
        <v/>
      </c>
      <c r="S229" s="550" t="str">
        <f>IF(VLOOKUP(_xlfn.TEXTBEFORE($J229,";",1,0,1),Table2[[Label]:[Reference(s)]],14,FALSE)=0,"",VLOOKUP(_xlfn.TEXTBEFORE($J229,";",1,0,1),Table2[[Label]:[Reference(s)]],14,FALSE))</f>
        <v>(1) Appendix I to Part 200, Title 2</v>
      </c>
    </row>
    <row r="230" spans="1:19" ht="69" customHeight="1" x14ac:dyDescent="0.25">
      <c r="A230" s="697"/>
      <c r="B230" s="610"/>
      <c r="C230" s="610"/>
      <c r="D230" s="610"/>
      <c r="E230" s="692"/>
      <c r="F230" s="611"/>
      <c r="G230" s="534" t="str">
        <f>IF(VLOOKUP(_xlfn.TEXTBEFORE($J230,";",1,0,1),Table2[[Label]:[Reference(s)]],2,FALSE)=0,"",VLOOKUP(_xlfn.TEXTBEFORE($J230,";",1,0,1),Table2[[Label]:[Reference(s)]],2,FALSE))</f>
        <v>The name of the submission method of the report that is required to be submitted by the award recipient to the awarding agency.</v>
      </c>
      <c r="H230" s="547" t="s">
        <v>4100</v>
      </c>
      <c r="I230" s="551" t="s">
        <v>1639</v>
      </c>
      <c r="J230" s="548" t="s">
        <v>4571</v>
      </c>
      <c r="K230" s="549" t="s">
        <v>1966</v>
      </c>
      <c r="L230" s="534" t="str">
        <f>IF(VLOOKUP(_xlfn.TEXTBEFORE($J230,";",1,0,1),Table2[[Label]:[Reference(s)]],5,FALSE)=0,"",VLOOKUP(_xlfn.TEXTBEFORE($J230,";",1,0,1),Table2[[Label]:[Reference(s)]],5,FALSE))</f>
        <v>String</v>
      </c>
      <c r="M230" s="534" t="str">
        <f>IF(VLOOKUP(_xlfn.TEXTBEFORE($J230,";",1,0,1),Table2[[Label]:[Reference(s)]],6,FALSE)=0,"",VLOOKUP(_xlfn.TEXTBEFORE($J230,";",1,0,1),Table2[[Label]:[Reference(s)]],6,FALSE))</f>
        <v/>
      </c>
      <c r="N230" s="534" t="str">
        <f>IF(VLOOKUP(_xlfn.TEXTBEFORE($J230,";",1,0,1),Table2[[Label]:[Reference(s)]],7,FALSE)=0,"",VLOOKUP(_xlfn.TEXTBEFORE($J230,";",1,0,1),Table2[[Label]:[Reference(s)]],7,FALSE))</f>
        <v/>
      </c>
      <c r="O230" s="534">
        <f>IF(VLOOKUP(_xlfn.TEXTBEFORE($J230,";",1,0,1),Table2[[Label]:[Reference(s)]],8,FALSE)=0,"",VLOOKUP(_xlfn.TEXTBEFORE($J230,";",1,0,1),Table2[[Label]:[Reference(s)]],8,FALSE))</f>
        <v>100</v>
      </c>
      <c r="P230" s="534" t="str">
        <f>IF(VLOOKUP(_xlfn.TEXTBEFORE($J230,";",1,0,1),Table2[[Label]:[Reference(s)]],9,FALSE)=0,"",VLOOKUP(_xlfn.TEXTBEFORE($J230,";",1,0,1),Table2[[Label]:[Reference(s)]],9,FALSE))</f>
        <v/>
      </c>
      <c r="Q230" s="534" t="str">
        <f>IF(VLOOKUP(_xlfn.TEXTBEFORE($J230,";",1,0,1),Table2[[Label]:[Reference(s)]],10,FALSE)=0,"",VLOOKUP(_xlfn.TEXTBEFORE($J230,";",1,0,1),Table2[[Label]:[Reference(s)]],10,FALSE))</f>
        <v/>
      </c>
      <c r="R230" s="534" t="str">
        <f>IFERROR(MID(IF(VLOOKUP(_xlfn.TEXTBEFORE($J230,";",1,0,1),Table2[[Label]:[Reference(s)]],13,FALSE)=0,"",VLOOKUP(_xlfn.TEXTBEFORE($J230,";",1,0,1),Table2[[Label]:[Reference(s)]],13,FALSE)), FIND("(10)", IF(VLOOKUP(_xlfn.TEXTBEFORE($J230,";",1,0,1),Table2[[Label]:[Reference(s)]],13,FALSE)=0,"",VLOOKUP(_xlfn.TEXTBEFORE($J230,";",1,0,1),Table2[[Label]:[Reference(s)]],13,FALSE))), LEN(IF(VLOOKUP(_xlfn.TEXTBEFORE($J230,";",1,0,1),Table2[[Label]:[Reference(s)]],13,FALSE)=0,"",VLOOKUP(_xlfn.TEXTBEFORE($J230,";",1,0,1),Table2[[Label]:[Reference(s)]],13,FALSE)))),"")</f>
        <v/>
      </c>
      <c r="S230" s="550" t="str">
        <f>IF(VLOOKUP(_xlfn.TEXTBEFORE($J230,";",1,0,1),Table2[[Label]:[Reference(s)]],14,FALSE)=0,"",VLOOKUP(_xlfn.TEXTBEFORE($J230,";",1,0,1),Table2[[Label]:[Reference(s)]],14,FALSE))</f>
        <v>(1) Appendix I to Part 200, Title 2</v>
      </c>
    </row>
    <row r="231" spans="1:19" ht="39" thickBot="1" x14ac:dyDescent="0.3">
      <c r="A231" s="698"/>
      <c r="B231" s="621"/>
      <c r="C231" s="621"/>
      <c r="D231" s="621"/>
      <c r="E231" s="546" t="s">
        <v>2420</v>
      </c>
      <c r="F231" s="547" t="s">
        <v>2421</v>
      </c>
      <c r="G231" s="534" t="str">
        <f>IF(VLOOKUP(_xlfn.TEXTBEFORE($J231,";",1,0,1),Table2[[Label]:[Reference(s)]],2,FALSE)=0,"",VLOOKUP(_xlfn.TEXTBEFORE($J231,";",1,0,1),Table2[[Label]:[Reference(s)]],2,FALSE))</f>
        <v>A set of instructions related to the submission of the report that is required to be submitted by the award recipient to the awarding agency.</v>
      </c>
      <c r="H231" s="547" t="s">
        <v>4130</v>
      </c>
      <c r="I231" s="547" t="s">
        <v>1639</v>
      </c>
      <c r="J231" s="548" t="s">
        <v>4577</v>
      </c>
      <c r="K231" s="549" t="s">
        <v>1966</v>
      </c>
      <c r="L231" s="534" t="str">
        <f>IF(VLOOKUP(_xlfn.TEXTBEFORE($J231,";",1,0,1),Table2[[Label]:[Reference(s)]],5,FALSE)=0,"",VLOOKUP(_xlfn.TEXTBEFORE($J231,";",1,0,1),Table2[[Label]:[Reference(s)]],5,FALSE))</f>
        <v>String</v>
      </c>
      <c r="M231" s="534" t="str">
        <f>IF(VLOOKUP(_xlfn.TEXTBEFORE($J231,";",1,0,1),Table2[[Label]:[Reference(s)]],6,FALSE)=0,"",VLOOKUP(_xlfn.TEXTBEFORE($J231,";",1,0,1),Table2[[Label]:[Reference(s)]],6,FALSE))</f>
        <v/>
      </c>
      <c r="N231" s="534" t="str">
        <f>IF(VLOOKUP(_xlfn.TEXTBEFORE($J231,";",1,0,1),Table2[[Label]:[Reference(s)]],7,FALSE)=0,"",VLOOKUP(_xlfn.TEXTBEFORE($J231,";",1,0,1),Table2[[Label]:[Reference(s)]],7,FALSE))</f>
        <v/>
      </c>
      <c r="O231" s="534">
        <f>IF(VLOOKUP(_xlfn.TEXTBEFORE($J231,";",1,0,1),Table2[[Label]:[Reference(s)]],8,FALSE)=0,"",VLOOKUP(_xlfn.TEXTBEFORE($J231,";",1,0,1),Table2[[Label]:[Reference(s)]],8,FALSE))</f>
        <v>4000</v>
      </c>
      <c r="P231" s="534" t="str">
        <f>IF(VLOOKUP(_xlfn.TEXTBEFORE($J231,";",1,0,1),Table2[[Label]:[Reference(s)]],9,FALSE)=0,"",VLOOKUP(_xlfn.TEXTBEFORE($J231,";",1,0,1),Table2[[Label]:[Reference(s)]],9,FALSE))</f>
        <v/>
      </c>
      <c r="Q231" s="534" t="str">
        <f>IF(VLOOKUP(_xlfn.TEXTBEFORE($J231,";",1,0,1),Table2[[Label]:[Reference(s)]],10,FALSE)=0,"",VLOOKUP(_xlfn.TEXTBEFORE($J231,";",1,0,1),Table2[[Label]:[Reference(s)]],10,FALSE))</f>
        <v/>
      </c>
      <c r="R231" s="534" t="str">
        <f>IFERROR(MID(IF(VLOOKUP(_xlfn.TEXTBEFORE($J231,";",1,0,1),Table2[[Label]:[Reference(s)]],13,FALSE)=0,"",VLOOKUP(_xlfn.TEXTBEFORE($J231,";",1,0,1),Table2[[Label]:[Reference(s)]],13,FALSE)), FIND("(10)", IF(VLOOKUP(_xlfn.TEXTBEFORE($J231,";",1,0,1),Table2[[Label]:[Reference(s)]],13,FALSE)=0,"",VLOOKUP(_xlfn.TEXTBEFORE($J231,";",1,0,1),Table2[[Label]:[Reference(s)]],13,FALSE))), LEN(IF(VLOOKUP(_xlfn.TEXTBEFORE($J231,";",1,0,1),Table2[[Label]:[Reference(s)]],13,FALSE)=0,"",VLOOKUP(_xlfn.TEXTBEFORE($J231,";",1,0,1),Table2[[Label]:[Reference(s)]],13,FALSE)))),"")</f>
        <v/>
      </c>
      <c r="S231" s="550" t="str">
        <f>IF(VLOOKUP(_xlfn.TEXTBEFORE($J231,";",1,0,1),Table2[[Label]:[Reference(s)]],14,FALSE)=0,"",VLOOKUP(_xlfn.TEXTBEFORE($J231,";",1,0,1),Table2[[Label]:[Reference(s)]],14,FALSE))</f>
        <v>(1) Appendix I to Part 200, Title 2</v>
      </c>
    </row>
    <row r="232" spans="1:19" ht="138.75" customHeight="1" x14ac:dyDescent="0.25">
      <c r="A232" s="696">
        <v>6.06</v>
      </c>
      <c r="B232" s="620" t="s">
        <v>2422</v>
      </c>
      <c r="C232" s="620" t="s">
        <v>2175</v>
      </c>
      <c r="D232" s="693" t="s">
        <v>4581</v>
      </c>
      <c r="E232" s="598" t="s">
        <v>1809</v>
      </c>
      <c r="F232" s="557" t="s">
        <v>2423</v>
      </c>
      <c r="G232" s="558" t="str">
        <f>IF(VLOOKUP(_xlfn.TEXTBEFORE($J232,";",1,0,1),Table2[[Label]:[Reference(s)]],2,FALSE)=0,"",VLOOKUP(_xlfn.TEXTBEFORE($J232,";",1,0,1),Table2[[Label]:[Reference(s)]],2,FALSE))</f>
        <v>A code that indicates the role of an agency point of contact.</v>
      </c>
      <c r="H232" s="557" t="s">
        <v>1633</v>
      </c>
      <c r="I232" s="557" t="s">
        <v>1684</v>
      </c>
      <c r="J232" s="559" t="s">
        <v>498</v>
      </c>
      <c r="K232" s="555" t="s">
        <v>1640</v>
      </c>
      <c r="L232" s="558" t="str">
        <f>IF(VLOOKUP(_xlfn.TEXTBEFORE($J232,";",1,0,1),Table2[[Label]:[Reference(s)]],5,FALSE)=0,"",VLOOKUP(_xlfn.TEXTBEFORE($J232,";",1,0,1),Table2[[Label]:[Reference(s)]],5,FALSE))</f>
        <v>String</v>
      </c>
      <c r="M232" s="558" t="str">
        <f>IF(VLOOKUP(_xlfn.TEXTBEFORE($J232,";",1,0,1),Table2[[Label]:[Reference(s)]],6,FALSE)=0,"",VLOOKUP(_xlfn.TEXTBEFORE($J232,";",1,0,1),Table2[[Label]:[Reference(s)]],6,FALSE))</f>
        <v>A</v>
      </c>
      <c r="N232" s="558" t="str">
        <f>IF(VLOOKUP(_xlfn.TEXTBEFORE($J232,";",1,0,1),Table2[[Label]:[Reference(s)]],7,FALSE)=0,"",VLOOKUP(_xlfn.TEXTBEFORE($J232,";",1,0,1),Table2[[Label]:[Reference(s)]],7,FALSE))</f>
        <v/>
      </c>
      <c r="O232" s="558">
        <f>IF(VLOOKUP(_xlfn.TEXTBEFORE($J232,";",1,0,1),Table2[[Label]:[Reference(s)]],8,FALSE)=0,"",VLOOKUP(_xlfn.TEXTBEFORE($J232,";",1,0,1),Table2[[Label]:[Reference(s)]],8,FALSE))</f>
        <v>1</v>
      </c>
      <c r="P232" s="558" t="str">
        <f>IF(VLOOKUP(_xlfn.TEXTBEFORE($J232,";",1,0,1),Table2[[Label]:[Reference(s)]],9,FALSE)=0,"",VLOOKUP(_xlfn.TEXTBEFORE($J232,";",1,0,1),Table2[[Label]:[Reference(s)]],9,FALSE))</f>
        <v>N = Grants Management POC;
F = Financial Management Support POC;
G = GMS Technical Support POC;
O = Other</v>
      </c>
      <c r="Q232" s="558" t="str">
        <f>IF(VLOOKUP(_xlfn.TEXTBEFORE($J232,";",1,0,1),Table2[[Label]:[Reference(s)]],10,FALSE)=0,"",VLOOKUP(_xlfn.TEXTBEFORE($J232,";",1,0,1),Table2[[Label]:[Reference(s)]],10,FALSE))</f>
        <v>N = The individual responsible for handling inquiries related to a grant management artifact, such as the Assistance Listing or the Notice of Funding Opportunity;
F = The individual responsible for handling inquiries related to the grants financial process;
G = The individual responsible for handling technical inquiries related to the grants management system;
O = Any other point of contact related to the grants process</v>
      </c>
      <c r="R232" s="558" t="str">
        <f>IFERROR(MID(IF(VLOOKUP(_xlfn.TEXTBEFORE($J232,";",1,0,1),Table2[[Label]:[Reference(s)]],13,FALSE)=0,"",VLOOKUP(_xlfn.TEXTBEFORE($J232,";",1,0,1),Table2[[Label]:[Reference(s)]],13,FALSE)), FIND("(10)", IF(VLOOKUP(_xlfn.TEXTBEFORE($J232,";",1,0,1),Table2[[Label]:[Reference(s)]],13,FALSE)=0,"",VLOOKUP(_xlfn.TEXTBEFORE($J232,";",1,0,1),Table2[[Label]:[Reference(s)]],13,FALSE))), LEN(IF(VLOOKUP(_xlfn.TEXTBEFORE($J232,";",1,0,1),Table2[[Label]:[Reference(s)]],13,FALSE)=0,"",VLOOKUP(_xlfn.TEXTBEFORE($J232,";",1,0,1),Table2[[Label]:[Reference(s)]],13,FALSE)))),"")</f>
        <v/>
      </c>
      <c r="S232" s="560" t="str">
        <f>IF(VLOOKUP(_xlfn.TEXTBEFORE($J232,";",1,0,1),Table2[[Label]:[Reference(s)]],14,FALSE)=0,"",VLOOKUP(_xlfn.TEXTBEFORE($J232,";",1,0,1),Table2[[Label]:[Reference(s)]],14,FALSE))</f>
        <v>(1) 2 CFR 200.203;
(5) 31 USC 6102</v>
      </c>
    </row>
    <row r="233" spans="1:19" ht="43.5" customHeight="1" x14ac:dyDescent="0.25">
      <c r="A233" s="697"/>
      <c r="B233" s="610"/>
      <c r="C233" s="610"/>
      <c r="D233" s="694"/>
      <c r="E233" s="590" t="s">
        <v>1811</v>
      </c>
      <c r="F233" s="547" t="s">
        <v>4582</v>
      </c>
      <c r="G233" s="534" t="str">
        <f>IF(VLOOKUP(_xlfn.TEXTBEFORE($J233,";",1,0,1),Table2[[Label]:[Reference(s)]],2,FALSE)=0,"",VLOOKUP(_xlfn.TEXTBEFORE($J233,";",1,0,1),Table2[[Label]:[Reference(s)]],2,FALSE))</f>
        <v>The title of the agency point of contact or the name of the office or center serving as the point of contact.</v>
      </c>
      <c r="H233" s="547" t="s">
        <v>1633</v>
      </c>
      <c r="I233" s="547" t="s">
        <v>1639</v>
      </c>
      <c r="J233" s="548" t="s">
        <v>502</v>
      </c>
      <c r="K233" s="549" t="s">
        <v>1640</v>
      </c>
      <c r="L233" s="534" t="str">
        <f>IF(VLOOKUP(_xlfn.TEXTBEFORE($J233,";",1,0,1),Table2[[Label]:[Reference(s)]],5,FALSE)=0,"",VLOOKUP(_xlfn.TEXTBEFORE($J233,";",1,0,1),Table2[[Label]:[Reference(s)]],5,FALSE))</f>
        <v>String</v>
      </c>
      <c r="M233" s="534" t="str">
        <f>IF(VLOOKUP(_xlfn.TEXTBEFORE($J233,";",1,0,1),Table2[[Label]:[Reference(s)]],6,FALSE)=0,"",VLOOKUP(_xlfn.TEXTBEFORE($J233,";",1,0,1),Table2[[Label]:[Reference(s)]],6,FALSE))</f>
        <v/>
      </c>
      <c r="N233" s="534" t="str">
        <f>IF(VLOOKUP(_xlfn.TEXTBEFORE($J233,";",1,0,1),Table2[[Label]:[Reference(s)]],7,FALSE)=0,"",VLOOKUP(_xlfn.TEXTBEFORE($J233,";",1,0,1),Table2[[Label]:[Reference(s)]],7,FALSE))</f>
        <v/>
      </c>
      <c r="O233" s="534">
        <f>IF(VLOOKUP(_xlfn.TEXTBEFORE($J233,";",1,0,1),Table2[[Label]:[Reference(s)]],8,FALSE)=0,"",VLOOKUP(_xlfn.TEXTBEFORE($J233,";",1,0,1),Table2[[Label]:[Reference(s)]],8,FALSE))</f>
        <v>255</v>
      </c>
      <c r="P233" s="534" t="str">
        <f>IF(VLOOKUP(_xlfn.TEXTBEFORE($J233,";",1,0,1),Table2[[Label]:[Reference(s)]],9,FALSE)=0,"",VLOOKUP(_xlfn.TEXTBEFORE($J233,";",1,0,1),Table2[[Label]:[Reference(s)]],9,FALSE))</f>
        <v/>
      </c>
      <c r="Q233" s="534" t="str">
        <f>IF(VLOOKUP(_xlfn.TEXTBEFORE($J233,";",1,0,1),Table2[[Label]:[Reference(s)]],10,FALSE)=0,"",VLOOKUP(_xlfn.TEXTBEFORE($J233,";",1,0,1),Table2[[Label]:[Reference(s)]],10,FALSE))</f>
        <v/>
      </c>
      <c r="R233" s="534" t="str">
        <f>IFERROR(MID(IF(VLOOKUP(_xlfn.TEXTBEFORE($J233,";",1,0,1),Table2[[Label]:[Reference(s)]],13,FALSE)=0,"",VLOOKUP(_xlfn.TEXTBEFORE($J233,";",1,0,1),Table2[[Label]:[Reference(s)]],13,FALSE)), FIND("(10)", IF(VLOOKUP(_xlfn.TEXTBEFORE($J233,";",1,0,1),Table2[[Label]:[Reference(s)]],13,FALSE)=0,"",VLOOKUP(_xlfn.TEXTBEFORE($J233,";",1,0,1),Table2[[Label]:[Reference(s)]],13,FALSE))), LEN(IF(VLOOKUP(_xlfn.TEXTBEFORE($J233,";",1,0,1),Table2[[Label]:[Reference(s)]],13,FALSE)=0,"",VLOOKUP(_xlfn.TEXTBEFORE($J233,";",1,0,1),Table2[[Label]:[Reference(s)]],13,FALSE)))),"")</f>
        <v/>
      </c>
      <c r="S233" s="550" t="str">
        <f>IF(VLOOKUP(_xlfn.TEXTBEFORE($J233,";",1,0,1),Table2[[Label]:[Reference(s)]],14,FALSE)=0,"",VLOOKUP(_xlfn.TEXTBEFORE($J233,";",1,0,1),Table2[[Label]:[Reference(s)]],14,FALSE))</f>
        <v>(1) 2 CFR 200.203;
(5) 31 USC 6102</v>
      </c>
    </row>
    <row r="234" spans="1:19" ht="38.25" x14ac:dyDescent="0.25">
      <c r="A234" s="697"/>
      <c r="B234" s="610"/>
      <c r="C234" s="610"/>
      <c r="D234" s="694"/>
      <c r="E234" s="590" t="s">
        <v>1815</v>
      </c>
      <c r="F234" s="547" t="s">
        <v>2424</v>
      </c>
      <c r="G234" s="534" t="str">
        <f>IF(VLOOKUP(_xlfn.TEXTBEFORE($J234,";",1,0,1),Table2[[Label]:[Reference(s)]],2,FALSE)=0,"",VLOOKUP(_xlfn.TEXTBEFORE($J234,";",1,0,1),Table2[[Label]:[Reference(s)]],2,FALSE))</f>
        <v>The email address monitored by the POC in the grant management role.</v>
      </c>
      <c r="H234" s="547" t="s">
        <v>1633</v>
      </c>
      <c r="I234" s="547" t="s">
        <v>1639</v>
      </c>
      <c r="J234" s="548" t="s">
        <v>2425</v>
      </c>
      <c r="K234" s="549" t="s">
        <v>1640</v>
      </c>
      <c r="L234" s="534" t="str">
        <f>IF(VLOOKUP(_xlfn.TEXTBEFORE($J234,";",1,0,1),Table2[[Label]:[Reference(s)]],5,FALSE)=0,"",VLOOKUP(_xlfn.TEXTBEFORE($J234,";",1,0,1),Table2[[Label]:[Reference(s)]],5,FALSE))</f>
        <v>String</v>
      </c>
      <c r="M234" s="534" t="str">
        <f>IF(VLOOKUP(_xlfn.TEXTBEFORE($J234,";",1,0,1),Table2[[Label]:[Reference(s)]],6,FALSE)=0,"",VLOOKUP(_xlfn.TEXTBEFORE($J234,";",1,0,1),Table2[[Label]:[Reference(s)]],6,FALSE))</f>
        <v/>
      </c>
      <c r="N234" s="534" t="str">
        <f>IF(VLOOKUP(_xlfn.TEXTBEFORE($J234,";",1,0,1),Table2[[Label]:[Reference(s)]],7,FALSE)=0,"",VLOOKUP(_xlfn.TEXTBEFORE($J234,";",1,0,1),Table2[[Label]:[Reference(s)]],7,FALSE))</f>
        <v/>
      </c>
      <c r="O234" s="534">
        <f>IF(VLOOKUP(_xlfn.TEXTBEFORE($J234,";",1,0,1),Table2[[Label]:[Reference(s)]],8,FALSE)=0,"",VLOOKUP(_xlfn.TEXTBEFORE($J234,";",1,0,1),Table2[[Label]:[Reference(s)]],8,FALSE))</f>
        <v>255</v>
      </c>
      <c r="P234" s="534" t="str">
        <f>IF(VLOOKUP(_xlfn.TEXTBEFORE($J234,";",1,0,1),Table2[[Label]:[Reference(s)]],9,FALSE)=0,"",VLOOKUP(_xlfn.TEXTBEFORE($J234,";",1,0,1),Table2[[Label]:[Reference(s)]],9,FALSE))</f>
        <v/>
      </c>
      <c r="Q234" s="534" t="str">
        <f>IF(VLOOKUP(_xlfn.TEXTBEFORE($J234,";",1,0,1),Table2[[Label]:[Reference(s)]],10,FALSE)=0,"",VLOOKUP(_xlfn.TEXTBEFORE($J234,";",1,0,1),Table2[[Label]:[Reference(s)]],10,FALSE))</f>
        <v/>
      </c>
      <c r="R234" s="534" t="str">
        <f>IFERROR(MID(IF(VLOOKUP(_xlfn.TEXTBEFORE($J234,";",1,0,1),Table2[[Label]:[Reference(s)]],13,FALSE)=0,"",VLOOKUP(_xlfn.TEXTBEFORE($J234,";",1,0,1),Table2[[Label]:[Reference(s)]],13,FALSE)), FIND("(10)", IF(VLOOKUP(_xlfn.TEXTBEFORE($J234,";",1,0,1),Table2[[Label]:[Reference(s)]],13,FALSE)=0,"",VLOOKUP(_xlfn.TEXTBEFORE($J234,";",1,0,1),Table2[[Label]:[Reference(s)]],13,FALSE))), LEN(IF(VLOOKUP(_xlfn.TEXTBEFORE($J234,";",1,0,1),Table2[[Label]:[Reference(s)]],13,FALSE)=0,"",VLOOKUP(_xlfn.TEXTBEFORE($J234,";",1,0,1),Table2[[Label]:[Reference(s)]],13,FALSE)))),"")</f>
        <v/>
      </c>
      <c r="S234" s="550" t="str">
        <f>IF(VLOOKUP(_xlfn.TEXTBEFORE($J234,";",1,0,1),Table2[[Label]:[Reference(s)]],14,FALSE)=0,"",VLOOKUP(_xlfn.TEXTBEFORE($J234,";",1,0,1),Table2[[Label]:[Reference(s)]],14,FALSE))</f>
        <v>(1) 2 CFR 200.203;
(3) SAM.gov Assistance Listing;
(5) 31 USC 6102</v>
      </c>
    </row>
    <row r="235" spans="1:19" ht="39" thickBot="1" x14ac:dyDescent="0.3">
      <c r="A235" s="698"/>
      <c r="B235" s="621"/>
      <c r="C235" s="621"/>
      <c r="D235" s="699"/>
      <c r="E235" s="592" t="s">
        <v>1818</v>
      </c>
      <c r="F235" s="564" t="s">
        <v>2426</v>
      </c>
      <c r="G235" s="567" t="str">
        <f>IF(VLOOKUP(_xlfn.TEXTBEFORE($J235,";",1,0,1),Table2[[Label]:[Reference(s)]],2,FALSE)=0,"",VLOOKUP(_xlfn.TEXTBEFORE($J235,";",1,0,1),Table2[[Label]:[Reference(s)]],2,FALSE))</f>
        <v>The domestic telephone number monitored by the POC in the grant management role.</v>
      </c>
      <c r="H235" s="564" t="s">
        <v>1638</v>
      </c>
      <c r="I235" s="564" t="s">
        <v>1639</v>
      </c>
      <c r="J235" s="568" t="s">
        <v>2427</v>
      </c>
      <c r="K235" s="562" t="s">
        <v>1640</v>
      </c>
      <c r="L235" s="567" t="str">
        <f>IF(VLOOKUP(_xlfn.TEXTBEFORE($J235,";",1,0,1),Table2[[Label]:[Reference(s)]],5,FALSE)=0,"",VLOOKUP(_xlfn.TEXTBEFORE($J235,";",1,0,1),Table2[[Label]:[Reference(s)]],5,FALSE))</f>
        <v>String</v>
      </c>
      <c r="M235" s="567" t="str">
        <f>IF(VLOOKUP(_xlfn.TEXTBEFORE($J235,";",1,0,1),Table2[[Label]:[Reference(s)]],6,FALSE)=0,"",VLOOKUP(_xlfn.TEXTBEFORE($J235,";",1,0,1),Table2[[Label]:[Reference(s)]],6,FALSE))</f>
        <v>NNNNNNNNNN</v>
      </c>
      <c r="N235" s="567">
        <f>IF(VLOOKUP(_xlfn.TEXTBEFORE($J235,";",1,0,1),Table2[[Label]:[Reference(s)]],7,FALSE)=0,"",VLOOKUP(_xlfn.TEXTBEFORE($J235,";",1,0,1),Table2[[Label]:[Reference(s)]],7,FALSE))</f>
        <v>10</v>
      </c>
      <c r="O235" s="567">
        <f>IF(VLOOKUP(_xlfn.TEXTBEFORE($J235,";",1,0,1),Table2[[Label]:[Reference(s)]],8,FALSE)=0,"",VLOOKUP(_xlfn.TEXTBEFORE($J235,";",1,0,1),Table2[[Label]:[Reference(s)]],8,FALSE))</f>
        <v>10</v>
      </c>
      <c r="P235" s="567" t="str">
        <f>IF(VLOOKUP(_xlfn.TEXTBEFORE($J235,";",1,0,1),Table2[[Label]:[Reference(s)]],9,FALSE)=0,"",VLOOKUP(_xlfn.TEXTBEFORE($J235,";",1,0,1),Table2[[Label]:[Reference(s)]],9,FALSE))</f>
        <v/>
      </c>
      <c r="Q235" s="567" t="str">
        <f>IF(VLOOKUP(_xlfn.TEXTBEFORE($J235,";",1,0,1),Table2[[Label]:[Reference(s)]],10,FALSE)=0,"",VLOOKUP(_xlfn.TEXTBEFORE($J235,";",1,0,1),Table2[[Label]:[Reference(s)]],10,FALSE))</f>
        <v/>
      </c>
      <c r="R235" s="567" t="str">
        <f>IFERROR(MID(IF(VLOOKUP(_xlfn.TEXTBEFORE($J235,";",1,0,1),Table2[[Label]:[Reference(s)]],13,FALSE)=0,"",VLOOKUP(_xlfn.TEXTBEFORE($J235,";",1,0,1),Table2[[Label]:[Reference(s)]],13,FALSE)), FIND("(10)", IF(VLOOKUP(_xlfn.TEXTBEFORE($J235,";",1,0,1),Table2[[Label]:[Reference(s)]],13,FALSE)=0,"",VLOOKUP(_xlfn.TEXTBEFORE($J235,";",1,0,1),Table2[[Label]:[Reference(s)]],13,FALSE))), LEN(IF(VLOOKUP(_xlfn.TEXTBEFORE($J235,";",1,0,1),Table2[[Label]:[Reference(s)]],13,FALSE)=0,"",VLOOKUP(_xlfn.TEXTBEFORE($J235,";",1,0,1),Table2[[Label]:[Reference(s)]],13,FALSE)))),"")</f>
        <v/>
      </c>
      <c r="S235" s="569" t="str">
        <f>IF(VLOOKUP(_xlfn.TEXTBEFORE($J235,";",1,0,1),Table2[[Label]:[Reference(s)]],14,FALSE)=0,"",VLOOKUP(_xlfn.TEXTBEFORE($J235,";",1,0,1),Table2[[Label]:[Reference(s)]],14,FALSE))</f>
        <v>(1) 2 CFR 200.203;
(3) SAM.gov Assistance Listing;
(5) 31 USC 6102</v>
      </c>
    </row>
  </sheetData>
  <sheetProtection formatCells="0" formatColumns="0" formatRows="0" autoFilter="0"/>
  <autoFilter ref="A7:T235" xr:uid="{3C51189D-62B2-4211-9ECD-5933D574F773}"/>
  <mergeCells count="244">
    <mergeCell ref="E219:E220"/>
    <mergeCell ref="F219:F220"/>
    <mergeCell ref="E223:E224"/>
    <mergeCell ref="F223:F224"/>
    <mergeCell ref="E229:E230"/>
    <mergeCell ref="F229:F230"/>
    <mergeCell ref="F174:F185"/>
    <mergeCell ref="E174:E185"/>
    <mergeCell ref="A163:A185"/>
    <mergeCell ref="B163:B185"/>
    <mergeCell ref="C163:C185"/>
    <mergeCell ref="D163:D185"/>
    <mergeCell ref="E214:E215"/>
    <mergeCell ref="F214:F215"/>
    <mergeCell ref="A195:A202"/>
    <mergeCell ref="B195:B202"/>
    <mergeCell ref="C195:C202"/>
    <mergeCell ref="D195:D202"/>
    <mergeCell ref="A187:A189"/>
    <mergeCell ref="B187:B189"/>
    <mergeCell ref="A190:A194"/>
    <mergeCell ref="B190:B194"/>
    <mergeCell ref="C190:C194"/>
    <mergeCell ref="D190:D194"/>
    <mergeCell ref="A232:A235"/>
    <mergeCell ref="B232:B235"/>
    <mergeCell ref="C232:C235"/>
    <mergeCell ref="D232:D235"/>
    <mergeCell ref="A203:A205"/>
    <mergeCell ref="B203:B205"/>
    <mergeCell ref="C203:C205"/>
    <mergeCell ref="D203:D205"/>
    <mergeCell ref="A206:A208"/>
    <mergeCell ref="B206:B208"/>
    <mergeCell ref="C206:C208"/>
    <mergeCell ref="D206:D208"/>
    <mergeCell ref="A212:A225"/>
    <mergeCell ref="B212:B225"/>
    <mergeCell ref="C212:C225"/>
    <mergeCell ref="D212:D225"/>
    <mergeCell ref="A226:A231"/>
    <mergeCell ref="B226:B231"/>
    <mergeCell ref="C226:C231"/>
    <mergeCell ref="D226:D231"/>
    <mergeCell ref="A209:A211"/>
    <mergeCell ref="B209:B211"/>
    <mergeCell ref="C209:C211"/>
    <mergeCell ref="D209:D211"/>
    <mergeCell ref="A8:A20"/>
    <mergeCell ref="B8:B20"/>
    <mergeCell ref="C8:C20"/>
    <mergeCell ref="D8:D20"/>
    <mergeCell ref="A129:A132"/>
    <mergeCell ref="B129:B132"/>
    <mergeCell ref="C129:C132"/>
    <mergeCell ref="D129:D132"/>
    <mergeCell ref="A115:A118"/>
    <mergeCell ref="B115:B118"/>
    <mergeCell ref="A120:A123"/>
    <mergeCell ref="B120:B123"/>
    <mergeCell ref="C120:C123"/>
    <mergeCell ref="D120:D123"/>
    <mergeCell ref="C115:C118"/>
    <mergeCell ref="D115:D118"/>
    <mergeCell ref="A21:A22"/>
    <mergeCell ref="B21:B22"/>
    <mergeCell ref="C21:C22"/>
    <mergeCell ref="D21:D22"/>
    <mergeCell ref="A41:A45"/>
    <mergeCell ref="B41:B45"/>
    <mergeCell ref="C41:C45"/>
    <mergeCell ref="D41:D45"/>
    <mergeCell ref="K104:K105"/>
    <mergeCell ref="E8:E9"/>
    <mergeCell ref="E10:E11"/>
    <mergeCell ref="E12:E13"/>
    <mergeCell ref="E14:E15"/>
    <mergeCell ref="E49:E50"/>
    <mergeCell ref="E51:E52"/>
    <mergeCell ref="E53:E54"/>
    <mergeCell ref="I12:I13"/>
    <mergeCell ref="H49:H50"/>
    <mergeCell ref="I49:I50"/>
    <mergeCell ref="H51:H52"/>
    <mergeCell ref="I51:I52"/>
    <mergeCell ref="H53:H54"/>
    <mergeCell ref="F104:F113"/>
    <mergeCell ref="I53:I54"/>
    <mergeCell ref="F12:F13"/>
    <mergeCell ref="H12:H13"/>
    <mergeCell ref="F21:F22"/>
    <mergeCell ref="E21:E22"/>
    <mergeCell ref="A6:D6"/>
    <mergeCell ref="E6:I6"/>
    <mergeCell ref="J6:K6"/>
    <mergeCell ref="A1:K1"/>
    <mergeCell ref="A2:D2"/>
    <mergeCell ref="A3:D3"/>
    <mergeCell ref="A4:D4"/>
    <mergeCell ref="E2:K2"/>
    <mergeCell ref="E3:K3"/>
    <mergeCell ref="E4:K4"/>
    <mergeCell ref="L6:S6"/>
    <mergeCell ref="F51:F52"/>
    <mergeCell ref="F53:F54"/>
    <mergeCell ref="F90:F91"/>
    <mergeCell ref="H90:H91"/>
    <mergeCell ref="I90:I91"/>
    <mergeCell ref="H79:H81"/>
    <mergeCell ref="I79:I81"/>
    <mergeCell ref="F49:F50"/>
    <mergeCell ref="F79:F81"/>
    <mergeCell ref="F8:F9"/>
    <mergeCell ref="H8:H9"/>
    <mergeCell ref="I8:I9"/>
    <mergeCell ref="F10:F11"/>
    <mergeCell ref="H10:H11"/>
    <mergeCell ref="I10:I11"/>
    <mergeCell ref="F70:F72"/>
    <mergeCell ref="H70:H72"/>
    <mergeCell ref="F115:F116"/>
    <mergeCell ref="H115:H116"/>
    <mergeCell ref="E79:E81"/>
    <mergeCell ref="I115:I116"/>
    <mergeCell ref="I104:I105"/>
    <mergeCell ref="F14:F15"/>
    <mergeCell ref="H14:H15"/>
    <mergeCell ref="F102:F103"/>
    <mergeCell ref="H102:H103"/>
    <mergeCell ref="I102:I103"/>
    <mergeCell ref="H94:H95"/>
    <mergeCell ref="F99:F100"/>
    <mergeCell ref="F92:F93"/>
    <mergeCell ref="F94:F95"/>
    <mergeCell ref="H92:H93"/>
    <mergeCell ref="I92:I93"/>
    <mergeCell ref="I94:I95"/>
    <mergeCell ref="I70:I72"/>
    <mergeCell ref="E115:E116"/>
    <mergeCell ref="I117:I118"/>
    <mergeCell ref="F143:F144"/>
    <mergeCell ref="H140:H141"/>
    <mergeCell ref="I140:I141"/>
    <mergeCell ref="H143:H144"/>
    <mergeCell ref="I143:I144"/>
    <mergeCell ref="F140:F141"/>
    <mergeCell ref="I120:I121"/>
    <mergeCell ref="F122:F123"/>
    <mergeCell ref="H122:H123"/>
    <mergeCell ref="I122:I123"/>
    <mergeCell ref="H117:H118"/>
    <mergeCell ref="F117:F118"/>
    <mergeCell ref="F120:F121"/>
    <mergeCell ref="H120:H121"/>
    <mergeCell ref="F187:F188"/>
    <mergeCell ref="E158:E159"/>
    <mergeCell ref="F158:F159"/>
    <mergeCell ref="E140:E141"/>
    <mergeCell ref="E143:E144"/>
    <mergeCell ref="E153:E154"/>
    <mergeCell ref="F153:F154"/>
    <mergeCell ref="E187:E188"/>
    <mergeCell ref="A153:A156"/>
    <mergeCell ref="B153:B156"/>
    <mergeCell ref="C153:C156"/>
    <mergeCell ref="D153:D156"/>
    <mergeCell ref="A157:A162"/>
    <mergeCell ref="B157:B162"/>
    <mergeCell ref="C157:C162"/>
    <mergeCell ref="C187:C189"/>
    <mergeCell ref="D187:D189"/>
    <mergeCell ref="F146:F151"/>
    <mergeCell ref="E122:E123"/>
    <mergeCell ref="D157:D162"/>
    <mergeCell ref="A133:A139"/>
    <mergeCell ref="B133:B139"/>
    <mergeCell ref="C133:C139"/>
    <mergeCell ref="D133:D139"/>
    <mergeCell ref="A140:A145"/>
    <mergeCell ref="B140:B145"/>
    <mergeCell ref="C140:C145"/>
    <mergeCell ref="D140:D145"/>
    <mergeCell ref="A146:A152"/>
    <mergeCell ref="B146:B152"/>
    <mergeCell ref="C146:C152"/>
    <mergeCell ref="D146:D152"/>
    <mergeCell ref="A125:A128"/>
    <mergeCell ref="B125:B128"/>
    <mergeCell ref="C125:C128"/>
    <mergeCell ref="D125:D128"/>
    <mergeCell ref="E146:E151"/>
    <mergeCell ref="B58:B62"/>
    <mergeCell ref="C58:C62"/>
    <mergeCell ref="D58:D62"/>
    <mergeCell ref="E70:E72"/>
    <mergeCell ref="E104:E113"/>
    <mergeCell ref="E102:E103"/>
    <mergeCell ref="A99:A114"/>
    <mergeCell ref="B99:B114"/>
    <mergeCell ref="C99:C114"/>
    <mergeCell ref="D99:D114"/>
    <mergeCell ref="A63:A81"/>
    <mergeCell ref="B63:B81"/>
    <mergeCell ref="C63:C81"/>
    <mergeCell ref="D63:D81"/>
    <mergeCell ref="A82:A89"/>
    <mergeCell ref="B82:B89"/>
    <mergeCell ref="C82:C89"/>
    <mergeCell ref="D82:D89"/>
    <mergeCell ref="E99:E100"/>
    <mergeCell ref="A24:A31"/>
    <mergeCell ref="B24:B31"/>
    <mergeCell ref="C24:C31"/>
    <mergeCell ref="D24:D31"/>
    <mergeCell ref="A37:A40"/>
    <mergeCell ref="B37:B40"/>
    <mergeCell ref="C37:C40"/>
    <mergeCell ref="D37:D40"/>
    <mergeCell ref="A32:A36"/>
    <mergeCell ref="B32:B36"/>
    <mergeCell ref="F198:F199"/>
    <mergeCell ref="E198:E199"/>
    <mergeCell ref="C32:C36"/>
    <mergeCell ref="D32:D36"/>
    <mergeCell ref="D46:D48"/>
    <mergeCell ref="E46:E47"/>
    <mergeCell ref="A90:A98"/>
    <mergeCell ref="B90:B98"/>
    <mergeCell ref="C90:C98"/>
    <mergeCell ref="D90:D98"/>
    <mergeCell ref="E90:E91"/>
    <mergeCell ref="E92:E93"/>
    <mergeCell ref="E94:E95"/>
    <mergeCell ref="A46:A48"/>
    <mergeCell ref="B46:B48"/>
    <mergeCell ref="C46:C48"/>
    <mergeCell ref="F46:F47"/>
    <mergeCell ref="E120:E121"/>
    <mergeCell ref="A49:A57"/>
    <mergeCell ref="B49:B57"/>
    <mergeCell ref="C49:C57"/>
    <mergeCell ref="D49:D57"/>
    <mergeCell ref="E117:E118"/>
    <mergeCell ref="A58:A62"/>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A4B98-869A-4A50-A930-30222EFA7017}">
  <sheetPr codeName="Sheet2">
    <tabColor rgb="FFC00000"/>
  </sheetPr>
  <dimension ref="A1:S22"/>
  <sheetViews>
    <sheetView showGridLines="0" zoomScale="70" zoomScaleNormal="70" workbookViewId="0">
      <pane xSplit="6" ySplit="9" topLeftCell="G10" activePane="bottomRight" state="frozen"/>
      <selection pane="topRight" activeCell="G1" sqref="G1"/>
      <selection pane="bottomLeft" activeCell="A10" sqref="A10"/>
      <selection pane="bottomRight" activeCell="E11" sqref="E11"/>
    </sheetView>
  </sheetViews>
  <sheetFormatPr defaultRowHeight="15" x14ac:dyDescent="0.25"/>
  <cols>
    <col min="1" max="1" width="8.5703125" style="2" customWidth="1"/>
    <col min="2" max="3" width="26.42578125" style="2" customWidth="1"/>
    <col min="4" max="4" width="6.5703125" style="2" customWidth="1"/>
    <col min="5" max="5" width="30.42578125" style="2" customWidth="1"/>
    <col min="6" max="6" width="56" style="3" customWidth="1"/>
    <col min="7" max="7" width="25.5703125" style="3" customWidth="1"/>
    <col min="8" max="10" width="29.5703125" style="3" customWidth="1"/>
    <col min="11" max="11" width="40.5703125" style="3" customWidth="1"/>
    <col min="12" max="13" width="38.42578125" style="4" customWidth="1"/>
    <col min="14" max="14" width="7.5703125" style="4" bestFit="1" customWidth="1"/>
    <col min="15" max="15" width="16" style="4" bestFit="1" customWidth="1"/>
    <col min="16" max="16" width="13.42578125" style="4" bestFit="1" customWidth="1"/>
    <col min="17" max="17" width="13.5703125" style="4" bestFit="1" customWidth="1"/>
    <col min="18" max="19" width="38.42578125" style="4" customWidth="1"/>
  </cols>
  <sheetData>
    <row r="1" spans="1:19" s="6" customFormat="1" ht="9.75" customHeight="1" x14ac:dyDescent="0.2">
      <c r="A1" s="745" t="s">
        <v>2428</v>
      </c>
      <c r="B1" s="745"/>
      <c r="C1" s="745"/>
      <c r="D1" s="745"/>
      <c r="E1" s="745"/>
      <c r="F1" s="745"/>
      <c r="G1" s="745"/>
      <c r="H1" s="745"/>
      <c r="I1" s="745"/>
      <c r="J1" s="745"/>
      <c r="K1" s="745"/>
      <c r="L1" s="745"/>
      <c r="M1" s="4"/>
      <c r="N1" s="4"/>
      <c r="O1" s="4"/>
      <c r="P1" s="4"/>
      <c r="Q1" s="4"/>
      <c r="R1" s="4"/>
      <c r="S1" s="4"/>
    </row>
    <row r="2" spans="1:19" s="6" customFormat="1" ht="9.75" customHeight="1" x14ac:dyDescent="0.2">
      <c r="A2" s="746"/>
      <c r="B2" s="746"/>
      <c r="C2" s="746"/>
      <c r="D2" s="746"/>
      <c r="E2" s="746"/>
      <c r="F2" s="746"/>
      <c r="G2" s="746"/>
      <c r="H2" s="746"/>
      <c r="I2" s="746"/>
      <c r="J2" s="746"/>
      <c r="K2" s="746"/>
      <c r="L2" s="746"/>
      <c r="M2" s="4"/>
      <c r="N2" s="4"/>
      <c r="O2" s="4"/>
      <c r="P2" s="4"/>
      <c r="Q2" s="4"/>
      <c r="R2" s="4"/>
      <c r="S2" s="4"/>
    </row>
    <row r="3" spans="1:19" s="6" customFormat="1" ht="9.75" customHeight="1" x14ac:dyDescent="0.2">
      <c r="A3" s="747"/>
      <c r="B3" s="747"/>
      <c r="C3" s="747"/>
      <c r="D3" s="747"/>
      <c r="E3" s="747"/>
      <c r="F3" s="747"/>
      <c r="G3" s="747"/>
      <c r="H3" s="747"/>
      <c r="I3" s="747"/>
      <c r="J3" s="747"/>
      <c r="K3" s="747"/>
      <c r="L3" s="747"/>
      <c r="M3" s="4"/>
      <c r="N3" s="4"/>
      <c r="O3" s="4"/>
      <c r="P3" s="4"/>
      <c r="Q3" s="4"/>
      <c r="R3" s="4"/>
      <c r="S3" s="4"/>
    </row>
    <row r="4" spans="1:19" s="6" customFormat="1" ht="25.5" customHeight="1" x14ac:dyDescent="0.2">
      <c r="A4" s="748" t="s">
        <v>1620</v>
      </c>
      <c r="B4" s="748"/>
      <c r="C4" s="748"/>
      <c r="D4" s="749" t="s">
        <v>2429</v>
      </c>
      <c r="E4" s="749"/>
      <c r="F4" s="749"/>
      <c r="G4" s="749"/>
      <c r="H4" s="749"/>
      <c r="I4" s="749"/>
      <c r="J4" s="749"/>
      <c r="K4" s="749"/>
      <c r="L4" s="750"/>
      <c r="M4" s="4"/>
      <c r="N4" s="4"/>
      <c r="O4" s="4"/>
      <c r="P4" s="4"/>
      <c r="Q4" s="4"/>
      <c r="R4" s="4"/>
      <c r="S4" s="4"/>
    </row>
    <row r="5" spans="1:19" s="6" customFormat="1" ht="25.5" customHeight="1" x14ac:dyDescent="0.2">
      <c r="A5" s="748" t="s">
        <v>1622</v>
      </c>
      <c r="B5" s="748"/>
      <c r="C5" s="748"/>
      <c r="D5" s="751" t="s">
        <v>2430</v>
      </c>
      <c r="E5" s="751"/>
      <c r="F5" s="751"/>
      <c r="G5" s="751"/>
      <c r="H5" s="751"/>
      <c r="I5" s="751"/>
      <c r="J5" s="751"/>
      <c r="K5" s="751"/>
      <c r="L5" s="752"/>
      <c r="M5" s="4"/>
      <c r="N5" s="4"/>
      <c r="O5" s="4"/>
      <c r="P5" s="4"/>
      <c r="Q5" s="4"/>
      <c r="R5" s="4"/>
      <c r="S5" s="4"/>
    </row>
    <row r="6" spans="1:19" s="6" customFormat="1" ht="93" customHeight="1" x14ac:dyDescent="0.2">
      <c r="A6" s="753" t="s">
        <v>2431</v>
      </c>
      <c r="B6" s="753"/>
      <c r="C6" s="753"/>
      <c r="D6" s="754" t="s">
        <v>2432</v>
      </c>
      <c r="E6" s="754"/>
      <c r="F6" s="754"/>
      <c r="G6" s="754"/>
      <c r="H6" s="754"/>
      <c r="I6" s="754"/>
      <c r="J6" s="754"/>
      <c r="K6" s="754"/>
      <c r="L6" s="755"/>
      <c r="M6" s="4"/>
      <c r="N6" s="4"/>
      <c r="O6" s="4"/>
      <c r="P6" s="4"/>
      <c r="Q6" s="4"/>
      <c r="R6" s="4"/>
      <c r="S6" s="4"/>
    </row>
    <row r="7" spans="1:19" ht="15.75" thickBot="1" x14ac:dyDescent="0.3">
      <c r="A7" s="756"/>
      <c r="B7" s="756"/>
      <c r="C7" s="756"/>
      <c r="D7" s="11"/>
      <c r="E7" s="11"/>
      <c r="F7" s="12"/>
      <c r="G7" s="12"/>
      <c r="H7" s="12"/>
      <c r="I7" s="12"/>
      <c r="J7" s="12"/>
      <c r="K7" s="12"/>
      <c r="L7" s="13"/>
    </row>
    <row r="8" spans="1:19" ht="19.5" thickBot="1" x14ac:dyDescent="0.3">
      <c r="A8" s="757" t="s">
        <v>1578</v>
      </c>
      <c r="B8" s="758"/>
      <c r="C8" s="759"/>
      <c r="D8" s="757" t="s">
        <v>1585</v>
      </c>
      <c r="E8" s="758"/>
      <c r="F8" s="758"/>
      <c r="G8" s="758"/>
      <c r="H8" s="758"/>
      <c r="I8" s="758"/>
      <c r="J8" s="759"/>
      <c r="K8" s="757" t="s">
        <v>1595</v>
      </c>
      <c r="L8" s="759"/>
      <c r="M8" s="733" t="s">
        <v>1626</v>
      </c>
      <c r="N8" s="734"/>
      <c r="O8" s="734"/>
      <c r="P8" s="734"/>
      <c r="Q8" s="734"/>
      <c r="R8" s="734"/>
      <c r="S8" s="735"/>
    </row>
    <row r="9" spans="1:19" s="5" customFormat="1" ht="38.25" thickBot="1" x14ac:dyDescent="0.3">
      <c r="A9" s="14" t="s">
        <v>2433</v>
      </c>
      <c r="B9" s="15" t="s">
        <v>1581</v>
      </c>
      <c r="C9" s="15" t="s">
        <v>1583</v>
      </c>
      <c r="D9" s="15" t="s">
        <v>2434</v>
      </c>
      <c r="E9" s="15" t="s">
        <v>1588</v>
      </c>
      <c r="F9" s="158" t="s">
        <v>2082</v>
      </c>
      <c r="G9" s="15" t="s">
        <v>2435</v>
      </c>
      <c r="H9" s="15" t="s">
        <v>1594</v>
      </c>
      <c r="I9" s="15" t="s">
        <v>2436</v>
      </c>
      <c r="J9" s="15" t="s">
        <v>2437</v>
      </c>
      <c r="K9" s="15" t="s">
        <v>1596</v>
      </c>
      <c r="L9" s="16" t="s">
        <v>1597</v>
      </c>
      <c r="M9" s="8" t="s">
        <v>296</v>
      </c>
      <c r="N9" s="9" t="s">
        <v>2438</v>
      </c>
      <c r="O9" s="9" t="s">
        <v>307</v>
      </c>
      <c r="P9" s="9" t="s">
        <v>310</v>
      </c>
      <c r="Q9" s="9" t="s">
        <v>313</v>
      </c>
      <c r="R9" s="9" t="s">
        <v>316</v>
      </c>
      <c r="S9" s="10" t="s">
        <v>2439</v>
      </c>
    </row>
    <row r="10" spans="1:19" s="187" customFormat="1" ht="75" x14ac:dyDescent="0.25">
      <c r="A10" s="736">
        <v>1</v>
      </c>
      <c r="B10" s="738" t="s">
        <v>2440</v>
      </c>
      <c r="C10" s="740" t="s">
        <v>1629</v>
      </c>
      <c r="D10" s="188">
        <v>1.01</v>
      </c>
      <c r="E10" s="189" t="s">
        <v>2088</v>
      </c>
      <c r="F10" s="190" t="s">
        <v>2441</v>
      </c>
      <c r="G10" s="189" t="s">
        <v>1633</v>
      </c>
      <c r="H10" s="191" t="s">
        <v>2442</v>
      </c>
      <c r="I10" s="191"/>
      <c r="J10" s="191"/>
      <c r="K10" s="192" t="s">
        <v>2443</v>
      </c>
      <c r="L10" s="193" t="s">
        <v>1640</v>
      </c>
      <c r="M10" s="194" t="e">
        <f>IF(VLOOKUP(_xlfn.TEXTBEFORE($K10,";",1,0,1),#REF!,2,FALSE)=0,"",VLOOKUP(_xlfn.TEXTBEFORE($K10,";",1,0,1),#REF!,2,FALSE))</f>
        <v>#REF!</v>
      </c>
      <c r="N10" s="195" t="e">
        <f>IF(VLOOKUP(_xlfn.TEXTBEFORE($K10,";",1,0,1),#REF!,5,FALSE)=0,"",VLOOKUP(_xlfn.TEXTBEFORE($K10,";",1,0,1),#REF!,5,FALSE))</f>
        <v>#REF!</v>
      </c>
      <c r="O10" s="195" t="e">
        <f>IF(VLOOKUP(_xlfn.TEXTBEFORE($K10,";",1,0,1),#REF!,6,FALSE)=0,"",VLOOKUP(_xlfn.TEXTBEFORE($K10,";",1,0,1),#REF!,6,FALSE))</f>
        <v>#REF!</v>
      </c>
      <c r="P10" s="195" t="e">
        <f>IF(VLOOKUP(_xlfn.TEXTBEFORE($K10,";",1,0,1),#REF!,7,FALSE)=0,"",VLOOKUP(_xlfn.TEXTBEFORE($K10,";",1,0,1),#REF!,7,FALSE))</f>
        <v>#REF!</v>
      </c>
      <c r="Q10" s="195" t="e">
        <f>IF(VLOOKUP(_xlfn.TEXTBEFORE($K10,";",1,0,1),#REF!,8,FALSE)=0,"",VLOOKUP(_xlfn.TEXTBEFORE($K10,";",1,0,1),#REF!,8,FALSE))</f>
        <v>#REF!</v>
      </c>
      <c r="R10" s="195" t="e">
        <f>IF(VLOOKUP(_xlfn.TEXTBEFORE($K10,";",1,0,1),#REF!,9,FALSE)=0,"",VLOOKUP(_xlfn.TEXTBEFORE($K10,";",1,0,1),#REF!,9,FALSE))</f>
        <v>#REF!</v>
      </c>
      <c r="S10" s="196" t="e">
        <f>IF(VLOOKUP(_xlfn.TEXTBEFORE($K10,";",1,0,1),#REF!,14,FALSE)=0,"",VLOOKUP(_xlfn.TEXTBEFORE($K10,";",1,0,1),#REF!,14,FALSE))</f>
        <v>#REF!</v>
      </c>
    </row>
    <row r="11" spans="1:19" s="187" customFormat="1" ht="60" x14ac:dyDescent="0.25">
      <c r="A11" s="737"/>
      <c r="B11" s="739"/>
      <c r="C11" s="741"/>
      <c r="D11" s="197">
        <v>1.02</v>
      </c>
      <c r="E11" s="198" t="s">
        <v>2090</v>
      </c>
      <c r="F11" s="199" t="s">
        <v>2444</v>
      </c>
      <c r="G11" s="200" t="s">
        <v>1633</v>
      </c>
      <c r="H11" s="201" t="s">
        <v>2442</v>
      </c>
      <c r="I11" s="201"/>
      <c r="J11" s="201"/>
      <c r="K11" s="202" t="s">
        <v>1198</v>
      </c>
      <c r="L11" s="200" t="s">
        <v>1640</v>
      </c>
      <c r="M11" s="194" t="e">
        <f>IF(VLOOKUP(_xlfn.TEXTBEFORE($K11,";",1,0,1),#REF!,2,FALSE)=0,"",VLOOKUP(_xlfn.TEXTBEFORE($K11,";",1,0,1),#REF!,2,FALSE))</f>
        <v>#REF!</v>
      </c>
      <c r="N11" s="195" t="e">
        <f>IF(VLOOKUP(_xlfn.TEXTBEFORE($K11,";",1,0,1),#REF!,5,FALSE)=0,"",VLOOKUP(_xlfn.TEXTBEFORE($K11,";",1,0,1),#REF!,5,FALSE))</f>
        <v>#REF!</v>
      </c>
      <c r="O11" s="195" t="e">
        <f>IF(VLOOKUP(_xlfn.TEXTBEFORE($K11,";",1,0,1),#REF!,6,FALSE)=0,"",VLOOKUP(_xlfn.TEXTBEFORE($K11,";",1,0,1),#REF!,6,FALSE))</f>
        <v>#REF!</v>
      </c>
      <c r="P11" s="195" t="e">
        <f>IF(VLOOKUP(_xlfn.TEXTBEFORE($K11,";",1,0,1),#REF!,7,FALSE)=0,"",VLOOKUP(_xlfn.TEXTBEFORE($K11,";",1,0,1),#REF!,7,FALSE))</f>
        <v>#REF!</v>
      </c>
      <c r="Q11" s="195" t="e">
        <f>IF(VLOOKUP(_xlfn.TEXTBEFORE($K11,";",1,0,1),#REF!,8,FALSE)=0,"",VLOOKUP(_xlfn.TEXTBEFORE($K11,";",1,0,1),#REF!,8,FALSE))</f>
        <v>#REF!</v>
      </c>
      <c r="R11" s="195" t="e">
        <f>IF(VLOOKUP(_xlfn.TEXTBEFORE($K11,";",1,0,1),#REF!,9,FALSE)=0,"",VLOOKUP(_xlfn.TEXTBEFORE($K11,";",1,0,1),#REF!,9,FALSE))</f>
        <v>#REF!</v>
      </c>
      <c r="S11" s="196" t="e">
        <f>IF(VLOOKUP(_xlfn.TEXTBEFORE($K11,";",1,0,1),#REF!,14,FALSE)=0,"",VLOOKUP(_xlfn.TEXTBEFORE($K11,";",1,0,1),#REF!,14,FALSE))</f>
        <v>#REF!</v>
      </c>
    </row>
    <row r="12" spans="1:19" s="187" customFormat="1" ht="50.85" customHeight="1" x14ac:dyDescent="0.25">
      <c r="A12" s="737"/>
      <c r="B12" s="739"/>
      <c r="C12" s="741"/>
      <c r="D12" s="197">
        <v>1.03</v>
      </c>
      <c r="E12" s="203" t="s">
        <v>1647</v>
      </c>
      <c r="F12" s="199" t="s">
        <v>2445</v>
      </c>
      <c r="G12" s="200" t="s">
        <v>1633</v>
      </c>
      <c r="H12" s="204" t="s">
        <v>2442</v>
      </c>
      <c r="I12" s="204"/>
      <c r="J12" s="204"/>
      <c r="K12" s="205" t="s">
        <v>2446</v>
      </c>
      <c r="L12" s="200" t="s">
        <v>1640</v>
      </c>
      <c r="M12" s="194" t="e">
        <f>IF(VLOOKUP(_xlfn.TEXTBEFORE($K12,";",1,0,1),#REF!,2,FALSE)=0,"",VLOOKUP(_xlfn.TEXTBEFORE($K12,";",1,0,1),#REF!,2,FALSE))</f>
        <v>#REF!</v>
      </c>
      <c r="N12" s="195" t="e">
        <f>IF(VLOOKUP(_xlfn.TEXTBEFORE($K12,";",1,0,1),#REF!,5,FALSE)=0,"",VLOOKUP(_xlfn.TEXTBEFORE($K12,";",1,0,1),#REF!,5,FALSE))</f>
        <v>#REF!</v>
      </c>
      <c r="O12" s="195" t="e">
        <f>IF(VLOOKUP(_xlfn.TEXTBEFORE($K12,";",1,0,1),#REF!,6,FALSE)=0,"",VLOOKUP(_xlfn.TEXTBEFORE($K12,";",1,0,1),#REF!,6,FALSE))</f>
        <v>#REF!</v>
      </c>
      <c r="P12" s="195" t="e">
        <f>IF(VLOOKUP(_xlfn.TEXTBEFORE($K12,";",1,0,1),#REF!,7,FALSE)=0,"",VLOOKUP(_xlfn.TEXTBEFORE($K12,";",1,0,1),#REF!,7,FALSE))</f>
        <v>#REF!</v>
      </c>
      <c r="Q12" s="195" t="e">
        <f>IF(VLOOKUP(_xlfn.TEXTBEFORE($K12,";",1,0,1),#REF!,8,FALSE)=0,"",VLOOKUP(_xlfn.TEXTBEFORE($K12,";",1,0,1),#REF!,8,FALSE))</f>
        <v>#REF!</v>
      </c>
      <c r="R12" s="195" t="e">
        <f>IF(VLOOKUP(_xlfn.TEXTBEFORE($K12,";",1,0,1),#REF!,9,FALSE)=0,"",VLOOKUP(_xlfn.TEXTBEFORE($K12,";",1,0,1),#REF!,9,FALSE))</f>
        <v>#REF!</v>
      </c>
      <c r="S12" s="196" t="e">
        <f>IF(VLOOKUP(_xlfn.TEXTBEFORE($K12,";",1,0,1),#REF!,14,FALSE)=0,"",VLOOKUP(_xlfn.TEXTBEFORE($K12,";",1,0,1),#REF!,14,FALSE))</f>
        <v>#REF!</v>
      </c>
    </row>
    <row r="13" spans="1:19" s="187" customFormat="1" ht="30.75" thickBot="1" x14ac:dyDescent="0.3">
      <c r="A13" s="737"/>
      <c r="B13" s="739"/>
      <c r="C13" s="741"/>
      <c r="D13" s="197">
        <v>1.04</v>
      </c>
      <c r="E13" s="206" t="s">
        <v>2447</v>
      </c>
      <c r="F13" s="199" t="s">
        <v>2448</v>
      </c>
      <c r="G13" s="206" t="s">
        <v>1633</v>
      </c>
      <c r="H13" s="204" t="s">
        <v>2442</v>
      </c>
      <c r="I13" s="204"/>
      <c r="J13" s="204"/>
      <c r="K13" s="207" t="s">
        <v>777</v>
      </c>
      <c r="L13" s="200" t="s">
        <v>1640</v>
      </c>
      <c r="M13" s="194" t="e">
        <f>IF(VLOOKUP(_xlfn.TEXTBEFORE($K13,";",1,0,1),#REF!,2,FALSE)=0,"",VLOOKUP(_xlfn.TEXTBEFORE($K13,";",1,0,1),#REF!,2,FALSE))</f>
        <v>#REF!</v>
      </c>
      <c r="N13" s="195" t="e">
        <f>IF(VLOOKUP(_xlfn.TEXTBEFORE($K13,";",1,0,1),#REF!,5,FALSE)=0,"",VLOOKUP(_xlfn.TEXTBEFORE($K13,";",1,0,1),#REF!,5,FALSE))</f>
        <v>#REF!</v>
      </c>
      <c r="O13" s="195" t="e">
        <f>IF(VLOOKUP(_xlfn.TEXTBEFORE($K13,";",1,0,1),#REF!,6,FALSE)=0,"",VLOOKUP(_xlfn.TEXTBEFORE($K13,";",1,0,1),#REF!,6,FALSE))</f>
        <v>#REF!</v>
      </c>
      <c r="P13" s="195" t="e">
        <f>IF(VLOOKUP(_xlfn.TEXTBEFORE($K13,";",1,0,1),#REF!,7,FALSE)=0,"",VLOOKUP(_xlfn.TEXTBEFORE($K13,";",1,0,1),#REF!,7,FALSE))</f>
        <v>#REF!</v>
      </c>
      <c r="Q13" s="195" t="e">
        <f>IF(VLOOKUP(_xlfn.TEXTBEFORE($K13,";",1,0,1),#REF!,8,FALSE)=0,"",VLOOKUP(_xlfn.TEXTBEFORE($K13,";",1,0,1),#REF!,8,FALSE))</f>
        <v>#REF!</v>
      </c>
      <c r="R13" s="195" t="e">
        <f>IF(VLOOKUP(_xlfn.TEXTBEFORE($K13,";",1,0,1),#REF!,9,FALSE)=0,"",VLOOKUP(_xlfn.TEXTBEFORE($K13,";",1,0,1),#REF!,9,FALSE))</f>
        <v>#REF!</v>
      </c>
      <c r="S13" s="196" t="e">
        <f>IF(VLOOKUP(_xlfn.TEXTBEFORE($K13,";",1,0,1),#REF!,14,FALSE)=0,"",VLOOKUP(_xlfn.TEXTBEFORE($K13,";",1,0,1),#REF!,14,FALSE))</f>
        <v>#REF!</v>
      </c>
    </row>
    <row r="14" spans="1:19" s="187" customFormat="1" ht="30" x14ac:dyDescent="0.25">
      <c r="A14" s="736">
        <v>2</v>
      </c>
      <c r="B14" s="738" t="s">
        <v>2449</v>
      </c>
      <c r="C14" s="740" t="s">
        <v>1629</v>
      </c>
      <c r="D14" s="188" t="s">
        <v>2450</v>
      </c>
      <c r="E14" s="193" t="s">
        <v>2451</v>
      </c>
      <c r="F14" s="190" t="s">
        <v>2452</v>
      </c>
      <c r="G14" s="193" t="s">
        <v>1633</v>
      </c>
      <c r="H14" s="208" t="s">
        <v>2453</v>
      </c>
      <c r="I14" s="208"/>
      <c r="J14" s="208"/>
      <c r="K14" s="209" t="s">
        <v>812</v>
      </c>
      <c r="L14" s="193" t="s">
        <v>1640</v>
      </c>
      <c r="M14" s="210" t="e">
        <f>IF(VLOOKUP(_xlfn.TEXTBEFORE($K14,";",1,0,1),#REF!,2,FALSE)=0,"",VLOOKUP(_xlfn.TEXTBEFORE($K14,";",1,0,1),#REF!,2,FALSE))</f>
        <v>#REF!</v>
      </c>
      <c r="N14" s="211" t="e">
        <f>IF(VLOOKUP(_xlfn.TEXTBEFORE($K14,";",1,0,1),#REF!,5,FALSE)=0,"",VLOOKUP(_xlfn.TEXTBEFORE($K14,";",1,0,1),#REF!,5,FALSE))</f>
        <v>#REF!</v>
      </c>
      <c r="O14" s="211" t="e">
        <f>IF(VLOOKUP(_xlfn.TEXTBEFORE($K14,";",1,0,1),#REF!,6,FALSE)=0,"",VLOOKUP(_xlfn.TEXTBEFORE($K14,";",1,0,1),#REF!,6,FALSE))</f>
        <v>#REF!</v>
      </c>
      <c r="P14" s="211" t="e">
        <f>IF(VLOOKUP(_xlfn.TEXTBEFORE($K14,";",1,0,1),#REF!,7,FALSE)=0,"",VLOOKUP(_xlfn.TEXTBEFORE($K14,";",1,0,1),#REF!,7,FALSE))</f>
        <v>#REF!</v>
      </c>
      <c r="Q14" s="211" t="e">
        <f>IF(VLOOKUP(_xlfn.TEXTBEFORE($K14,";",1,0,1),#REF!,8,FALSE)=0,"",VLOOKUP(_xlfn.TEXTBEFORE($K14,";",1,0,1),#REF!,8,FALSE))</f>
        <v>#REF!</v>
      </c>
      <c r="R14" s="211" t="e">
        <f>IF(VLOOKUP(_xlfn.TEXTBEFORE($K14,";",1,0,1),#REF!,9,FALSE)=0,"",VLOOKUP(_xlfn.TEXTBEFORE($K14,";",1,0,1),#REF!,9,FALSE))</f>
        <v>#REF!</v>
      </c>
      <c r="S14" s="212" t="e">
        <f>IF(VLOOKUP(_xlfn.TEXTBEFORE($K14,";",1,0,1),#REF!,14,FALSE)=0,"",VLOOKUP(_xlfn.TEXTBEFORE($K14,";",1,0,1),#REF!,14,FALSE))</f>
        <v>#REF!</v>
      </c>
    </row>
    <row r="15" spans="1:19" s="187" customFormat="1" ht="30" x14ac:dyDescent="0.25">
      <c r="A15" s="737"/>
      <c r="B15" s="739"/>
      <c r="C15" s="741"/>
      <c r="D15" s="197" t="s">
        <v>2454</v>
      </c>
      <c r="E15" s="200" t="s">
        <v>2455</v>
      </c>
      <c r="F15" s="199" t="s">
        <v>2456</v>
      </c>
      <c r="G15" s="200" t="s">
        <v>1633</v>
      </c>
      <c r="H15" s="213" t="s">
        <v>2453</v>
      </c>
      <c r="I15" s="213"/>
      <c r="J15" s="213"/>
      <c r="K15" s="205" t="s">
        <v>807</v>
      </c>
      <c r="L15" s="200"/>
      <c r="M15" s="194" t="e">
        <f>IF(VLOOKUP(_xlfn.TEXTBEFORE($K15,";",1,0,1),#REF!,2,FALSE)=0,"",VLOOKUP(_xlfn.TEXTBEFORE($K15,";",1,0,1),#REF!,2,FALSE))</f>
        <v>#REF!</v>
      </c>
      <c r="N15" s="195" t="e">
        <f>IF(VLOOKUP(_xlfn.TEXTBEFORE($K15,";",1,0,1),#REF!,5,FALSE)=0,"",VLOOKUP(_xlfn.TEXTBEFORE($K15,";",1,0,1),#REF!,5,FALSE))</f>
        <v>#REF!</v>
      </c>
      <c r="O15" s="195" t="e">
        <f>IF(VLOOKUP(_xlfn.TEXTBEFORE($K15,";",1,0,1),#REF!,6,FALSE)=0,"",VLOOKUP(_xlfn.TEXTBEFORE($K15,";",1,0,1),#REF!,6,FALSE))</f>
        <v>#REF!</v>
      </c>
      <c r="P15" s="195" t="e">
        <f>IF(VLOOKUP(_xlfn.TEXTBEFORE($K15,";",1,0,1),#REF!,7,FALSE)=0,"",VLOOKUP(_xlfn.TEXTBEFORE($K15,";",1,0,1),#REF!,7,FALSE))</f>
        <v>#REF!</v>
      </c>
      <c r="Q15" s="195" t="e">
        <f>IF(VLOOKUP(_xlfn.TEXTBEFORE($K15,";",1,0,1),#REF!,8,FALSE)=0,"",VLOOKUP(_xlfn.TEXTBEFORE($K15,";",1,0,1),#REF!,8,FALSE))</f>
        <v>#REF!</v>
      </c>
      <c r="R15" s="195" t="e">
        <f>IF(VLOOKUP(_xlfn.TEXTBEFORE($K15,";",1,0,1),#REF!,9,FALSE)=0,"",VLOOKUP(_xlfn.TEXTBEFORE($K15,";",1,0,1),#REF!,9,FALSE))</f>
        <v>#REF!</v>
      </c>
      <c r="S15" s="196" t="e">
        <f>IF(VLOOKUP(_xlfn.TEXTBEFORE($K15,";",1,0,1),#REF!,14,FALSE)=0,"",VLOOKUP(_xlfn.TEXTBEFORE($K15,";",1,0,1),#REF!,14,FALSE))</f>
        <v>#REF!</v>
      </c>
    </row>
    <row r="16" spans="1:19" s="187" customFormat="1" ht="78" customHeight="1" thickBot="1" x14ac:dyDescent="0.3">
      <c r="A16" s="737"/>
      <c r="B16" s="739"/>
      <c r="C16" s="741"/>
      <c r="D16" s="197" t="s">
        <v>2457</v>
      </c>
      <c r="E16" s="200" t="s">
        <v>2458</v>
      </c>
      <c r="F16" s="199" t="s">
        <v>2459</v>
      </c>
      <c r="G16" s="200" t="s">
        <v>1633</v>
      </c>
      <c r="H16" s="213" t="s">
        <v>2453</v>
      </c>
      <c r="I16" s="213"/>
      <c r="J16" s="213"/>
      <c r="K16" s="205" t="s">
        <v>1250</v>
      </c>
      <c r="L16" s="200"/>
      <c r="M16" s="194" t="e">
        <f>IF(VLOOKUP(_xlfn.TEXTBEFORE($K16,";",1,0,1),#REF!,2,FALSE)=0,"",VLOOKUP(_xlfn.TEXTBEFORE($K16,";",1,0,1),#REF!,2,FALSE))</f>
        <v>#REF!</v>
      </c>
      <c r="N16" s="195" t="e">
        <f>IF(VLOOKUP(_xlfn.TEXTBEFORE($K16,";",1,0,1),#REF!,5,FALSE)=0,"",VLOOKUP(_xlfn.TEXTBEFORE($K16,";",1,0,1),#REF!,5,FALSE))</f>
        <v>#REF!</v>
      </c>
      <c r="O16" s="195" t="e">
        <f>IF(VLOOKUP(_xlfn.TEXTBEFORE($K16,";",1,0,1),#REF!,6,FALSE)=0,"",VLOOKUP(_xlfn.TEXTBEFORE($K16,";",1,0,1),#REF!,6,FALSE))</f>
        <v>#REF!</v>
      </c>
      <c r="P16" s="195" t="e">
        <f>IF(VLOOKUP(_xlfn.TEXTBEFORE($K16,";",1,0,1),#REF!,7,FALSE)=0,"",VLOOKUP(_xlfn.TEXTBEFORE($K16,";",1,0,1),#REF!,7,FALSE))</f>
        <v>#REF!</v>
      </c>
      <c r="Q16" s="195" t="e">
        <f>IF(VLOOKUP(_xlfn.TEXTBEFORE($K16,";",1,0,1),#REF!,8,FALSE)=0,"",VLOOKUP(_xlfn.TEXTBEFORE($K16,";",1,0,1),#REF!,8,FALSE))</f>
        <v>#REF!</v>
      </c>
      <c r="R16" s="195" t="e">
        <f>IF(VLOOKUP(_xlfn.TEXTBEFORE($K16,";",1,0,1),#REF!,9,FALSE)=0,"",VLOOKUP(_xlfn.TEXTBEFORE($K16,";",1,0,1),#REF!,9,FALSE))</f>
        <v>#REF!</v>
      </c>
      <c r="S16" s="196" t="e">
        <f>IF(VLOOKUP(_xlfn.TEXTBEFORE($K16,";",1,0,1),#REF!,14,FALSE)=0,"",VLOOKUP(_xlfn.TEXTBEFORE($K16,";",1,0,1),#REF!,14,FALSE))</f>
        <v>#REF!</v>
      </c>
    </row>
    <row r="17" spans="1:19" s="187" customFormat="1" ht="30" x14ac:dyDescent="0.25">
      <c r="A17" s="736">
        <v>3</v>
      </c>
      <c r="B17" s="738" t="s">
        <v>2460</v>
      </c>
      <c r="C17" s="740" t="s">
        <v>1629</v>
      </c>
      <c r="D17" s="188" t="s">
        <v>2461</v>
      </c>
      <c r="E17" s="193" t="s">
        <v>2462</v>
      </c>
      <c r="F17" s="190" t="s">
        <v>2463</v>
      </c>
      <c r="G17" s="193" t="s">
        <v>1633</v>
      </c>
      <c r="H17" s="208" t="s">
        <v>1639</v>
      </c>
      <c r="I17" s="208"/>
      <c r="J17" s="208"/>
      <c r="K17" s="209" t="s">
        <v>52</v>
      </c>
      <c r="L17" s="193" t="s">
        <v>52</v>
      </c>
      <c r="M17" s="210" t="e">
        <f>IF(VLOOKUP(_xlfn.TEXTBEFORE($K17,";",1,0,1),#REF!,2,FALSE)=0,"",VLOOKUP(_xlfn.TEXTBEFORE($K17,";",1,0,1),#REF!,2,FALSE))</f>
        <v>#REF!</v>
      </c>
      <c r="N17" s="211" t="e">
        <f>IF(VLOOKUP(_xlfn.TEXTBEFORE($K17,";",1,0,1),#REF!,5,FALSE)=0,"",VLOOKUP(_xlfn.TEXTBEFORE($K17,";",1,0,1),#REF!,5,FALSE))</f>
        <v>#REF!</v>
      </c>
      <c r="O17" s="211" t="e">
        <f>IF(VLOOKUP(_xlfn.TEXTBEFORE($K17,";",1,0,1),#REF!,6,FALSE)=0,"",VLOOKUP(_xlfn.TEXTBEFORE($K17,";",1,0,1),#REF!,6,FALSE))</f>
        <v>#REF!</v>
      </c>
      <c r="P17" s="211" t="e">
        <f>IF(VLOOKUP(_xlfn.TEXTBEFORE($K17,";",1,0,1),#REF!,7,FALSE)=0,"",VLOOKUP(_xlfn.TEXTBEFORE($K17,";",1,0,1),#REF!,7,FALSE))</f>
        <v>#REF!</v>
      </c>
      <c r="Q17" s="211" t="e">
        <f>IF(VLOOKUP(_xlfn.TEXTBEFORE($K17,";",1,0,1),#REF!,8,FALSE)=0,"",VLOOKUP(_xlfn.TEXTBEFORE($K17,";",1,0,1),#REF!,8,FALSE))</f>
        <v>#REF!</v>
      </c>
      <c r="R17" s="211" t="e">
        <f>IF(VLOOKUP(_xlfn.TEXTBEFORE($K17,";",1,0,1),#REF!,9,FALSE)=0,"",VLOOKUP(_xlfn.TEXTBEFORE($K17,";",1,0,1),#REF!,9,FALSE))</f>
        <v>#REF!</v>
      </c>
      <c r="S17" s="212" t="e">
        <f>IF(VLOOKUP(_xlfn.TEXTBEFORE($K17,";",1,0,1),#REF!,14,FALSE)=0,"",VLOOKUP(_xlfn.TEXTBEFORE($K17,";",1,0,1),#REF!,14,FALSE))</f>
        <v>#REF!</v>
      </c>
    </row>
    <row r="18" spans="1:19" s="187" customFormat="1" ht="30" x14ac:dyDescent="0.25">
      <c r="A18" s="737"/>
      <c r="B18" s="739"/>
      <c r="C18" s="741"/>
      <c r="D18" s="197" t="s">
        <v>2464</v>
      </c>
      <c r="E18" s="200" t="s">
        <v>2465</v>
      </c>
      <c r="F18" s="199" t="s">
        <v>2466</v>
      </c>
      <c r="G18" s="200" t="s">
        <v>1633</v>
      </c>
      <c r="H18" s="213" t="s">
        <v>1639</v>
      </c>
      <c r="I18" s="213"/>
      <c r="J18" s="213"/>
      <c r="K18" s="205" t="s">
        <v>52</v>
      </c>
      <c r="L18" s="200" t="s">
        <v>52</v>
      </c>
      <c r="M18" s="194" t="e">
        <f>IF(VLOOKUP(_xlfn.TEXTBEFORE($K18,";",1,0,1),#REF!,2,FALSE)=0,"",VLOOKUP(_xlfn.TEXTBEFORE($K18,";",1,0,1),#REF!,2,FALSE))</f>
        <v>#REF!</v>
      </c>
      <c r="N18" s="195" t="e">
        <f>IF(VLOOKUP(_xlfn.TEXTBEFORE($K18,";",1,0,1),#REF!,5,FALSE)=0,"",VLOOKUP(_xlfn.TEXTBEFORE($K18,";",1,0,1),#REF!,5,FALSE))</f>
        <v>#REF!</v>
      </c>
      <c r="O18" s="195" t="e">
        <f>IF(VLOOKUP(_xlfn.TEXTBEFORE($K18,";",1,0,1),#REF!,6,FALSE)=0,"",VLOOKUP(_xlfn.TEXTBEFORE($K18,";",1,0,1),#REF!,6,FALSE))</f>
        <v>#REF!</v>
      </c>
      <c r="P18" s="195" t="e">
        <f>IF(VLOOKUP(_xlfn.TEXTBEFORE($K18,";",1,0,1),#REF!,7,FALSE)=0,"",VLOOKUP(_xlfn.TEXTBEFORE($K18,";",1,0,1),#REF!,7,FALSE))</f>
        <v>#REF!</v>
      </c>
      <c r="Q18" s="195" t="e">
        <f>IF(VLOOKUP(_xlfn.TEXTBEFORE($K18,";",1,0,1),#REF!,8,FALSE)=0,"",VLOOKUP(_xlfn.TEXTBEFORE($K18,";",1,0,1),#REF!,8,FALSE))</f>
        <v>#REF!</v>
      </c>
      <c r="R18" s="195" t="e">
        <f>IF(VLOOKUP(_xlfn.TEXTBEFORE($K18,";",1,0,1),#REF!,9,FALSE)=0,"",VLOOKUP(_xlfn.TEXTBEFORE($K18,";",1,0,1),#REF!,9,FALSE))</f>
        <v>#REF!</v>
      </c>
      <c r="S18" s="196" t="e">
        <f>IF(VLOOKUP(_xlfn.TEXTBEFORE($K18,";",1,0,1),#REF!,14,FALSE)=0,"",VLOOKUP(_xlfn.TEXTBEFORE($K18,";",1,0,1),#REF!,14,FALSE))</f>
        <v>#REF!</v>
      </c>
    </row>
    <row r="19" spans="1:19" s="187" customFormat="1" ht="30.75" thickBot="1" x14ac:dyDescent="0.3">
      <c r="A19" s="743"/>
      <c r="B19" s="742"/>
      <c r="C19" s="744"/>
      <c r="D19" s="214" t="s">
        <v>2467</v>
      </c>
      <c r="E19" s="215" t="s">
        <v>2468</v>
      </c>
      <c r="F19" s="216" t="s">
        <v>2469</v>
      </c>
      <c r="G19" s="215" t="s">
        <v>1633</v>
      </c>
      <c r="H19" s="217" t="s">
        <v>1639</v>
      </c>
      <c r="I19" s="217"/>
      <c r="J19" s="217"/>
      <c r="K19" s="218" t="s">
        <v>52</v>
      </c>
      <c r="L19" s="215" t="s">
        <v>52</v>
      </c>
      <c r="M19" s="219" t="e">
        <f>IF(VLOOKUP(_xlfn.TEXTBEFORE($K19,";",1,0,1),#REF!,2,FALSE)=0,"",VLOOKUP(_xlfn.TEXTBEFORE($K19,";",1,0,1),#REF!,2,FALSE))</f>
        <v>#REF!</v>
      </c>
      <c r="N19" s="220" t="e">
        <f>IF(VLOOKUP(_xlfn.TEXTBEFORE($K19,";",1,0,1),#REF!,5,FALSE)=0,"",VLOOKUP(_xlfn.TEXTBEFORE($K19,";",1,0,1),#REF!,5,FALSE))</f>
        <v>#REF!</v>
      </c>
      <c r="O19" s="220" t="e">
        <f>IF(VLOOKUP(_xlfn.TEXTBEFORE($K19,";",1,0,1),#REF!,6,FALSE)=0,"",VLOOKUP(_xlfn.TEXTBEFORE($K19,";",1,0,1),#REF!,6,FALSE))</f>
        <v>#REF!</v>
      </c>
      <c r="P19" s="220" t="e">
        <f>IF(VLOOKUP(_xlfn.TEXTBEFORE($K19,";",1,0,1),#REF!,7,FALSE)=0,"",VLOOKUP(_xlfn.TEXTBEFORE($K19,";",1,0,1),#REF!,7,FALSE))</f>
        <v>#REF!</v>
      </c>
      <c r="Q19" s="220" t="e">
        <f>IF(VLOOKUP(_xlfn.TEXTBEFORE($K19,";",1,0,1),#REF!,8,FALSE)=0,"",VLOOKUP(_xlfn.TEXTBEFORE($K19,";",1,0,1),#REF!,8,FALSE))</f>
        <v>#REF!</v>
      </c>
      <c r="R19" s="220" t="e">
        <f>IF(VLOOKUP(_xlfn.TEXTBEFORE($K19,";",1,0,1),#REF!,9,FALSE)=0,"",VLOOKUP(_xlfn.TEXTBEFORE($K19,";",1,0,1),#REF!,9,FALSE))</f>
        <v>#REF!</v>
      </c>
      <c r="S19" s="221" t="e">
        <f>IF(VLOOKUP(_xlfn.TEXTBEFORE($K19,";",1,0,1),#REF!,14,FALSE)=0,"",VLOOKUP(_xlfn.TEXTBEFORE($K19,";",1,0,1),#REF!,14,FALSE))</f>
        <v>#REF!</v>
      </c>
    </row>
    <row r="20" spans="1:19" s="187" customFormat="1" x14ac:dyDescent="0.25">
      <c r="A20" s="736">
        <v>4</v>
      </c>
      <c r="B20" s="738" t="s">
        <v>2470</v>
      </c>
      <c r="C20" s="740" t="s">
        <v>1629</v>
      </c>
      <c r="D20" s="188" t="s">
        <v>2471</v>
      </c>
      <c r="E20" s="193" t="s">
        <v>2472</v>
      </c>
      <c r="F20" s="190" t="s">
        <v>2473</v>
      </c>
      <c r="G20" s="193" t="s">
        <v>1633</v>
      </c>
      <c r="H20" s="208" t="s">
        <v>1639</v>
      </c>
      <c r="I20" s="208"/>
      <c r="J20" s="208"/>
      <c r="K20" s="209" t="s">
        <v>52</v>
      </c>
      <c r="L20" s="193" t="s">
        <v>52</v>
      </c>
      <c r="M20" s="210" t="e">
        <f>IF(VLOOKUP(_xlfn.TEXTBEFORE($K20,";",1,0,1),#REF!,2,FALSE)=0,"",VLOOKUP(_xlfn.TEXTBEFORE($K20,";",1,0,1),#REF!,2,FALSE))</f>
        <v>#REF!</v>
      </c>
      <c r="N20" s="211" t="e">
        <f>IF(VLOOKUP(_xlfn.TEXTBEFORE($K20,";",1,0,1),#REF!,5,FALSE)=0,"",VLOOKUP(_xlfn.TEXTBEFORE($K20,";",1,0,1),#REF!,5,FALSE))</f>
        <v>#REF!</v>
      </c>
      <c r="O20" s="211" t="e">
        <f>IF(VLOOKUP(_xlfn.TEXTBEFORE($K20,";",1,0,1),#REF!,6,FALSE)=0,"",VLOOKUP(_xlfn.TEXTBEFORE($K20,";",1,0,1),#REF!,6,FALSE))</f>
        <v>#REF!</v>
      </c>
      <c r="P20" s="211" t="e">
        <f>IF(VLOOKUP(_xlfn.TEXTBEFORE($K20,";",1,0,1),#REF!,7,FALSE)=0,"",VLOOKUP(_xlfn.TEXTBEFORE($K20,";",1,0,1),#REF!,7,FALSE))</f>
        <v>#REF!</v>
      </c>
      <c r="Q20" s="211" t="e">
        <f>IF(VLOOKUP(_xlfn.TEXTBEFORE($K20,";",1,0,1),#REF!,8,FALSE)=0,"",VLOOKUP(_xlfn.TEXTBEFORE($K20,";",1,0,1),#REF!,8,FALSE))</f>
        <v>#REF!</v>
      </c>
      <c r="R20" s="211" t="e">
        <f>IF(VLOOKUP(_xlfn.TEXTBEFORE($K20,";",1,0,1),#REF!,9,FALSE)=0,"",VLOOKUP(_xlfn.TEXTBEFORE($K20,";",1,0,1),#REF!,9,FALSE))</f>
        <v>#REF!</v>
      </c>
      <c r="S20" s="212" t="e">
        <f>IF(VLOOKUP(_xlfn.TEXTBEFORE($K20,";",1,0,1),#REF!,14,FALSE)=0,"",VLOOKUP(_xlfn.TEXTBEFORE($K20,";",1,0,1),#REF!,14,FALSE))</f>
        <v>#REF!</v>
      </c>
    </row>
    <row r="21" spans="1:19" s="187" customFormat="1" x14ac:dyDescent="0.25">
      <c r="A21" s="737"/>
      <c r="B21" s="739"/>
      <c r="C21" s="741"/>
      <c r="D21" s="197" t="s">
        <v>2474</v>
      </c>
      <c r="E21" s="200" t="s">
        <v>2475</v>
      </c>
      <c r="F21" s="199" t="s">
        <v>2476</v>
      </c>
      <c r="G21" s="200" t="s">
        <v>1633</v>
      </c>
      <c r="H21" s="213" t="s">
        <v>1639</v>
      </c>
      <c r="I21" s="213"/>
      <c r="J21" s="213"/>
      <c r="K21" s="205" t="s">
        <v>52</v>
      </c>
      <c r="L21" s="200" t="s">
        <v>52</v>
      </c>
      <c r="M21" s="194" t="e">
        <f>IF(VLOOKUP(_xlfn.TEXTBEFORE($K21,";",1,0,1),#REF!,2,FALSE)=0,"",VLOOKUP(_xlfn.TEXTBEFORE($K21,";",1,0,1),#REF!,2,FALSE))</f>
        <v>#REF!</v>
      </c>
      <c r="N21" s="195" t="e">
        <f>IF(VLOOKUP(_xlfn.TEXTBEFORE($K21,";",1,0,1),#REF!,5,FALSE)=0,"",VLOOKUP(_xlfn.TEXTBEFORE($K21,";",1,0,1),#REF!,5,FALSE))</f>
        <v>#REF!</v>
      </c>
      <c r="O21" s="195" t="e">
        <f>IF(VLOOKUP(_xlfn.TEXTBEFORE($K21,";",1,0,1),#REF!,6,FALSE)=0,"",VLOOKUP(_xlfn.TEXTBEFORE($K21,";",1,0,1),#REF!,6,FALSE))</f>
        <v>#REF!</v>
      </c>
      <c r="P21" s="195" t="e">
        <f>IF(VLOOKUP(_xlfn.TEXTBEFORE($K21,";",1,0,1),#REF!,7,FALSE)=0,"",VLOOKUP(_xlfn.TEXTBEFORE($K21,";",1,0,1),#REF!,7,FALSE))</f>
        <v>#REF!</v>
      </c>
      <c r="Q21" s="195" t="e">
        <f>IF(VLOOKUP(_xlfn.TEXTBEFORE($K21,";",1,0,1),#REF!,8,FALSE)=0,"",VLOOKUP(_xlfn.TEXTBEFORE($K21,";",1,0,1),#REF!,8,FALSE))</f>
        <v>#REF!</v>
      </c>
      <c r="R21" s="195" t="e">
        <f>IF(VLOOKUP(_xlfn.TEXTBEFORE($K21,";",1,0,1),#REF!,9,FALSE)=0,"",VLOOKUP(_xlfn.TEXTBEFORE($K21,";",1,0,1),#REF!,9,FALSE))</f>
        <v>#REF!</v>
      </c>
      <c r="S21" s="196" t="e">
        <f>IF(VLOOKUP(_xlfn.TEXTBEFORE($K21,";",1,0,1),#REF!,14,FALSE)=0,"",VLOOKUP(_xlfn.TEXTBEFORE($K21,";",1,0,1),#REF!,14,FALSE))</f>
        <v>#REF!</v>
      </c>
    </row>
    <row r="22" spans="1:19" s="187" customFormat="1" ht="15.75" thickBot="1" x14ac:dyDescent="0.3">
      <c r="A22" s="743"/>
      <c r="B22" s="742"/>
      <c r="C22" s="744"/>
      <c r="D22" s="214" t="s">
        <v>2477</v>
      </c>
      <c r="E22" s="215" t="s">
        <v>2478</v>
      </c>
      <c r="F22" s="216" t="s">
        <v>2479</v>
      </c>
      <c r="G22" s="215" t="s">
        <v>1633</v>
      </c>
      <c r="H22" s="217" t="s">
        <v>1639</v>
      </c>
      <c r="I22" s="217"/>
      <c r="J22" s="217"/>
      <c r="K22" s="218" t="s">
        <v>52</v>
      </c>
      <c r="L22" s="215" t="s">
        <v>52</v>
      </c>
      <c r="M22" s="219" t="e">
        <f>IF(VLOOKUP(_xlfn.TEXTBEFORE($K22,";",1,0,1),#REF!,2,FALSE)=0,"",VLOOKUP(_xlfn.TEXTBEFORE($K22,";",1,0,1),#REF!,2,FALSE))</f>
        <v>#REF!</v>
      </c>
      <c r="N22" s="220" t="e">
        <f>IF(VLOOKUP(_xlfn.TEXTBEFORE($K22,";",1,0,1),#REF!,5,FALSE)=0,"",VLOOKUP(_xlfn.TEXTBEFORE($K22,";",1,0,1),#REF!,5,FALSE))</f>
        <v>#REF!</v>
      </c>
      <c r="O22" s="220" t="e">
        <f>IF(VLOOKUP(_xlfn.TEXTBEFORE($K22,";",1,0,1),#REF!,6,FALSE)=0,"",VLOOKUP(_xlfn.TEXTBEFORE($K22,";",1,0,1),#REF!,6,FALSE))</f>
        <v>#REF!</v>
      </c>
      <c r="P22" s="220" t="e">
        <f>IF(VLOOKUP(_xlfn.TEXTBEFORE($K22,";",1,0,1),#REF!,7,FALSE)=0,"",VLOOKUP(_xlfn.TEXTBEFORE($K22,";",1,0,1),#REF!,7,FALSE))</f>
        <v>#REF!</v>
      </c>
      <c r="Q22" s="220" t="e">
        <f>IF(VLOOKUP(_xlfn.TEXTBEFORE($K22,";",1,0,1),#REF!,8,FALSE)=0,"",VLOOKUP(_xlfn.TEXTBEFORE($K22,";",1,0,1),#REF!,8,FALSE))</f>
        <v>#REF!</v>
      </c>
      <c r="R22" s="220" t="e">
        <f>IF(VLOOKUP(_xlfn.TEXTBEFORE($K22,";",1,0,1),#REF!,9,FALSE)=0,"",VLOOKUP(_xlfn.TEXTBEFORE($K22,";",1,0,1),#REF!,9,FALSE))</f>
        <v>#REF!</v>
      </c>
      <c r="S22" s="221" t="e">
        <f>IF(VLOOKUP(_xlfn.TEXTBEFORE($K22,";",1,0,1),#REF!,14,FALSE)=0,"",VLOOKUP(_xlfn.TEXTBEFORE($K22,";",1,0,1),#REF!,14,FALSE))</f>
        <v>#REF!</v>
      </c>
    </row>
  </sheetData>
  <mergeCells count="24">
    <mergeCell ref="A6:C6"/>
    <mergeCell ref="D6:L6"/>
    <mergeCell ref="A7:C7"/>
    <mergeCell ref="A8:C8"/>
    <mergeCell ref="D8:J8"/>
    <mergeCell ref="K8:L8"/>
    <mergeCell ref="A1:L3"/>
    <mergeCell ref="A4:C4"/>
    <mergeCell ref="D4:L4"/>
    <mergeCell ref="A5:C5"/>
    <mergeCell ref="D5:L5"/>
    <mergeCell ref="M8:S8"/>
    <mergeCell ref="A14:A16"/>
    <mergeCell ref="B14:B16"/>
    <mergeCell ref="C14:C16"/>
    <mergeCell ref="B20:B22"/>
    <mergeCell ref="A20:A22"/>
    <mergeCell ref="C20:C22"/>
    <mergeCell ref="A17:A19"/>
    <mergeCell ref="B17:B19"/>
    <mergeCell ref="C17:C19"/>
    <mergeCell ref="A10:A13"/>
    <mergeCell ref="B10:B13"/>
    <mergeCell ref="C10:C13"/>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7005A98BCC4E24A8CD260F68B41BA4C" ma:contentTypeVersion="3" ma:contentTypeDescription="Create a new document." ma:contentTypeScope="" ma:versionID="0c74d8a366150ff2e82ac2d0b4831ebb">
  <xsd:schema xmlns:xsd="http://www.w3.org/2001/XMLSchema" xmlns:xs="http://www.w3.org/2001/XMLSchema" xmlns:p="http://schemas.microsoft.com/office/2006/metadata/properties" xmlns:ns2="020f2322-20c1-4525-be27-6f881daa054c" targetNamespace="http://schemas.microsoft.com/office/2006/metadata/properties" ma:root="true" ma:fieldsID="16cb72ed6a26d1893bd2dc29d582b22f" ns2:_="">
    <xsd:import namespace="020f2322-20c1-4525-be27-6f881daa054c"/>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0f2322-20c1-4525-be27-6f881daa05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M D A A B Q S w M E F A A C A A g A l z x s W X j M R G K j A A A A 9 Q A A A B I A H A B D b 2 5 m a W c v U G F j a 2 F n Z S 5 4 b W w g o h g A K K A U A A A A A A A A A A A A A A A A A A A A A A A A A A A A h Y 9 B D o I w F E S v Q r q n L R C j I Z + y c C u J C d G 4 J a V C I 3 w M L Z a 7 u f B I X k G M o u 5 c z p u 3 m L l f b 5 C O b e N d V G 9 0 h w k J K C e e Q t m V G q u E D P b o r 0 g q Y F v I U 1 E p b 5 L R x K M p E 1 J b e 4 4 Z c 8 5 R F 9 G u r 1 j I e c A O 2 S a X t W o L 8 p H 1 f 9 n X a G y B U h E B + 9 c Y E d I g i u h i S T m w m U G m 8 d u H 0 9 x n + w N h P T R 2 6 J V Q 6 O 9 y Y H M E 9 r 4 g H l B L A w Q U A A I A C A C X P G x Z 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l z x s W S i K R 7 g O A A A A E Q A A A B M A H A B G b 3 J t d W x h c y 9 T Z W N 0 a W 9 u M S 5 t I K I Y A C i g F A A A A A A A A A A A A A A A A A A A A A A A A A A A A C t O T S 7 J z M 9 T C I b Q h t Y A U E s B A i 0 A F A A C A A g A l z x s W X j M R G K j A A A A 9 Q A A A B I A A A A A A A A A A A A A A A A A A A A A A E N v b m Z p Z y 9 Q Y W N r Y W d l L n h t b F B L A Q I t A B Q A A g A I A J c 8 b F k P y u m r p A A A A O k A A A A T A A A A A A A A A A A A A A A A A O 8 A A A B b Q 2 9 u d G V u d F 9 U e X B l c 1 0 u e G 1 s U E s B A i 0 A F A A C A A g A l z x s W S 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E S M C p A 7 9 S N E r n k P N g r n T O c A A A A A A g A A A A A A A 2 Y A A M A A A A A Q A A A A D C z x d D p n J u c 7 N L U E M E A O A Q A A A A A E g A A A o A A A A B A A A A D t l u m S 8 w g l U F T C + E 9 c 2 v 8 6 U A A A A M g + V j P U w g p 2 8 v N G K d N Q / r r f N R I Z T + C T j s b d T L 6 S f L K o r R B + S P H K e l + V U L 6 l v z Q H 0 B 4 7 X J 5 a L + z U l H I A b 0 o A R l a e Y / D u m m Y 4 l F X 3 S p h 0 5 4 V y F A A A A L k y w y 1 b m o o k z o a 6 K Y 8 g W x U F Z i Y A < / 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96ABC3A-85D0-4042-904D-3E73D4515C59}">
  <ds:schemaRefs>
    <ds:schemaRef ds:uri="http://schemas.microsoft.com/sharepoint/v3/contenttype/forms"/>
  </ds:schemaRefs>
</ds:datastoreItem>
</file>

<file path=customXml/itemProps2.xml><?xml version="1.0" encoding="utf-8"?>
<ds:datastoreItem xmlns:ds="http://schemas.openxmlformats.org/officeDocument/2006/customXml" ds:itemID="{D107DAE6-1091-4E37-84F2-BF91A32FC7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0f2322-20c1-4525-be27-6f881daa05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A04E842-3B7B-47A1-B120-E8A002DEF399}">
  <ds:schemaRefs>
    <ds:schemaRef ds:uri="http://schemas.microsoft.com/DataMashup"/>
  </ds:schemaRefs>
</ds:datastoreItem>
</file>

<file path=customXml/itemProps4.xml><?xml version="1.0" encoding="utf-8"?>
<ds:datastoreItem xmlns:ds="http://schemas.openxmlformats.org/officeDocument/2006/customXml" ds:itemID="{06D27E80-A983-4ECF-8E5C-DED9594B51A7}">
  <ds:schemaRefs>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d58addea-5053-4a80-8499-ba4d944910df}" enabled="0" method="" siteId="{d58addea-5053-4a80-8499-ba4d944910d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Background</vt:lpstr>
      <vt:lpstr>Change Log</vt:lpstr>
      <vt:lpstr>(SDE) Legend &amp; Principles</vt:lpstr>
      <vt:lpstr>(SDE) CDM</vt:lpstr>
      <vt:lpstr>(SDE) Data Element List</vt:lpstr>
      <vt:lpstr>(IC) Legend &amp; Principles</vt:lpstr>
      <vt:lpstr>(IC) Assistance Listing</vt:lpstr>
      <vt:lpstr>(IC) NOFO</vt:lpstr>
      <vt:lpstr>WIP (IC) Common Application</vt:lpstr>
      <vt:lpstr>(DV) Assistance Type</vt:lpstr>
      <vt:lpstr>(DV) Assistance Attribute</vt:lpstr>
      <vt:lpstr>(DV) Entity Types</vt:lpstr>
      <vt:lpstr>(DV) Entity Attributes</vt:lpstr>
      <vt:lpstr>(DV) Use of Assistance</vt:lpstr>
      <vt:lpstr>(SDE) References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bnpiccione@mitre.org</dc:creator>
  <cp:keywords/>
  <dc:description/>
  <cp:lastModifiedBy>Williford, Ross (HHS/ASFR)</cp:lastModifiedBy>
  <cp:revision/>
  <dcterms:created xsi:type="dcterms:W3CDTF">2018-12-13T17:31:35Z</dcterms:created>
  <dcterms:modified xsi:type="dcterms:W3CDTF">2026-06-10T18:39:51Z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0x010100D7005A98BCC4E24A8CD260F68B41BA4C</vt:lpwstr>
  </property>
  <property fmtid="{D5CDD505-2E9C-101B-9397-08002B2CF9AE}" pid="3" name="MediaServiceImageTags">
    <vt:lpwstr/>
  </property>
</Properties>
</file>